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ユーザー\Desktop\"/>
    </mc:Choice>
  </mc:AlternateContent>
  <xr:revisionPtr revIDLastSave="0" documentId="8_{B8094E3D-3FB8-47BC-9EA3-73807C0D4D23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推薦書_女子六・七・八段_氏名(オリジナル)" sheetId="9" r:id="rId1"/>
    <sheet name="リスト表" sheetId="1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9" l="1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H17" i="9"/>
  <c r="G9" i="9"/>
  <c r="L8" i="9"/>
  <c r="L22" i="9" l="1"/>
  <c r="L24" i="9"/>
  <c r="L26" i="9" l="1"/>
</calcChain>
</file>

<file path=xl/sharedStrings.xml><?xml version="1.0" encoding="utf-8"?>
<sst xmlns="http://schemas.openxmlformats.org/spreadsheetml/2006/main" count="409" uniqueCount="294">
  <si>
    <t>審議日</t>
  </si>
  <si>
    <t>館員番号</t>
  </si>
  <si>
    <t>昇段後満年月</t>
  </si>
  <si>
    <t>現段位</t>
  </si>
  <si>
    <t>入門年月日</t>
  </si>
  <si>
    <t>昇段年月日</t>
  </si>
  <si>
    <t>生年月日</t>
  </si>
  <si>
    <t>電話番号</t>
  </si>
  <si>
    <t>メールアドレス</t>
  </si>
  <si>
    <t>郵便番号</t>
  </si>
  <si>
    <t>住所</t>
  </si>
  <si>
    <t>職業</t>
  </si>
  <si>
    <t>取扱団体</t>
  </si>
  <si>
    <t>全柔連ID</t>
  </si>
  <si>
    <t>推薦書</t>
  </si>
  <si>
    <t>推薦団体</t>
  </si>
  <si>
    <t>個人
情報</t>
  </si>
  <si>
    <t>国籍</t>
  </si>
  <si>
    <t>姓（カナ）</t>
  </si>
  <si>
    <t>名（カナ）</t>
  </si>
  <si>
    <t>推薦段位</t>
  </si>
  <si>
    <t>姓（漢字/ローマ字）</t>
  </si>
  <si>
    <t>名（漢字/ローマ字）</t>
  </si>
  <si>
    <t>外字の有無</t>
  </si>
  <si>
    <t>外字
（常用漢字で記載）</t>
  </si>
  <si>
    <t>満年齢</t>
  </si>
  <si>
    <t>推薦事由</t>
  </si>
  <si>
    <t>性別</t>
  </si>
  <si>
    <t>推薦理由</t>
  </si>
  <si>
    <t>学歴</t>
  </si>
  <si>
    <t>現段位取扱団体</t>
  </si>
  <si>
    <t>年・月・日</t>
  </si>
  <si>
    <t>大会種別</t>
  </si>
  <si>
    <t>大会名</t>
  </si>
  <si>
    <t>相手の氏名</t>
  </si>
  <si>
    <t>相手段位</t>
  </si>
  <si>
    <t>試合結果</t>
  </si>
  <si>
    <t>試合点数</t>
  </si>
  <si>
    <t>自由参加の大会（地区以上）</t>
  </si>
  <si>
    <t>自由参加の大会（府県）</t>
  </si>
  <si>
    <t>合計点数</t>
  </si>
  <si>
    <t>柔道修行経歴</t>
  </si>
  <si>
    <t>柔道の
普及発展に
尽した功績</t>
  </si>
  <si>
    <t>現在の
修行状況</t>
  </si>
  <si>
    <t>形</t>
  </si>
  <si>
    <t>試験日時</t>
  </si>
  <si>
    <t>取得年月</t>
  </si>
  <si>
    <t>その他
特記事項</t>
  </si>
  <si>
    <t>資格</t>
  </si>
  <si>
    <t>指導</t>
  </si>
  <si>
    <t>ミドルネーム
（カナ）</t>
  </si>
  <si>
    <t>ミドルネーム
（ローマ字）</t>
  </si>
  <si>
    <t>総合評定</t>
  </si>
  <si>
    <t>過去及び
現段位に
おける
試合成績</t>
  </si>
  <si>
    <t>選抜された
大会</t>
  </si>
  <si>
    <t>選抜された大会（出場回数）</t>
  </si>
  <si>
    <t>自由参加の大会</t>
  </si>
  <si>
    <t>当時の段位</t>
  </si>
  <si>
    <t xml:space="preserve">審判 </t>
  </si>
  <si>
    <t>106 沖縄県柔道連盟</t>
  </si>
  <si>
    <t>105 公益財団法人 鹿児島県柔道会</t>
  </si>
  <si>
    <t>104 宮崎県柔道連盟</t>
  </si>
  <si>
    <t>103 大分県柔道連盟</t>
  </si>
  <si>
    <t>102 熊本県柔道協会</t>
  </si>
  <si>
    <t>101 長崎県柔道協会</t>
  </si>
  <si>
    <t>100 佐賀県柔道協会</t>
  </si>
  <si>
    <t>99 北九州柔道会</t>
  </si>
  <si>
    <t>98 大牟田地区柔道協会</t>
  </si>
  <si>
    <t>97 筑豊地区柔道協会</t>
  </si>
  <si>
    <t>96 久留米地区柔道協会</t>
  </si>
  <si>
    <t>95 福岡地区柔道協会</t>
  </si>
  <si>
    <t>94 福岡県柔道協会</t>
  </si>
  <si>
    <t>93 高知県柔道協会</t>
  </si>
  <si>
    <t>92 一般財団法人 愛媛県柔道協会</t>
  </si>
  <si>
    <t>91 徳島県柔道連盟</t>
  </si>
  <si>
    <t>90 香川県柔道連盟</t>
  </si>
  <si>
    <t>89 一般社団法人 山口県柔道協会</t>
  </si>
  <si>
    <t>88 広島県柔道連盟</t>
  </si>
  <si>
    <t>87 岡山県柔道連盟</t>
  </si>
  <si>
    <t>86 島根県柔道連盟</t>
  </si>
  <si>
    <t>85 鳥取県柔道連盟</t>
  </si>
  <si>
    <t>84 公益財団法人 和歌山県柔道連盟</t>
  </si>
  <si>
    <t>83 奈良県柔道連盟</t>
  </si>
  <si>
    <t>82 兵庫県柔道連盟</t>
  </si>
  <si>
    <t>81 大阪府柔道連盟</t>
  </si>
  <si>
    <t>80 京都府柔道連盟</t>
  </si>
  <si>
    <t>79 滋賀県柔道連盟</t>
  </si>
  <si>
    <t>78 三重県柔道協会</t>
  </si>
  <si>
    <t>77 岐阜県柔道協会</t>
  </si>
  <si>
    <t>76 愛知県柔道連盟　</t>
  </si>
  <si>
    <t>75 静岡県柔道協会</t>
  </si>
  <si>
    <t>74 福井県柔道連盟</t>
  </si>
  <si>
    <t>73 石川県柔道連盟</t>
  </si>
  <si>
    <t>72 富山県柔道連盟</t>
  </si>
  <si>
    <t>71 長野県柔道連盟</t>
  </si>
  <si>
    <t>70 新潟県柔道連盟</t>
  </si>
  <si>
    <t>68 警視庁柔道会</t>
  </si>
  <si>
    <t>67 三多摩柔道会</t>
  </si>
  <si>
    <t>66 目黒区柔道会</t>
  </si>
  <si>
    <t>65 港区柔道会</t>
  </si>
  <si>
    <t>64 文京区柔道会</t>
  </si>
  <si>
    <t>63 練馬区柔道会</t>
  </si>
  <si>
    <t>62 中野区柔道会</t>
  </si>
  <si>
    <t>61 豊島区柔道会</t>
  </si>
  <si>
    <t>60 中央区柔道会</t>
  </si>
  <si>
    <t>59 千代田区柔道会</t>
  </si>
  <si>
    <t>58 台東区柔道会</t>
  </si>
  <si>
    <t>57 世田谷区柔道会</t>
  </si>
  <si>
    <t>56 墨田区柔道会</t>
  </si>
  <si>
    <t>55 杉並区柔道会</t>
  </si>
  <si>
    <t>54 新宿区柔道会</t>
  </si>
  <si>
    <t>53 渋谷区柔道会</t>
  </si>
  <si>
    <t>52 品川区柔道会</t>
  </si>
  <si>
    <t>51 江東区柔道会</t>
  </si>
  <si>
    <t>50 北区柔道会</t>
  </si>
  <si>
    <t>49 葛飾区柔道会</t>
  </si>
  <si>
    <t>48 大田区柔道会</t>
  </si>
  <si>
    <t>47 江戸川区柔道会</t>
  </si>
  <si>
    <t>46 板橋区柔道会</t>
  </si>
  <si>
    <t>45 荒川区柔道会</t>
  </si>
  <si>
    <t>44 足立区柔道会</t>
  </si>
  <si>
    <t>42 山梨県柔道連盟</t>
  </si>
  <si>
    <t>41 神奈川県柔道連盟</t>
  </si>
  <si>
    <t>40 千葉県柔道連盟</t>
  </si>
  <si>
    <t>39 埼玉県柔道連盟</t>
  </si>
  <si>
    <t>38 群馬県柔道連盟</t>
  </si>
  <si>
    <t>35 栃木県柔道連盟</t>
  </si>
  <si>
    <t>34 茨城県柔道連盟</t>
  </si>
  <si>
    <t>33 会津柔道会</t>
  </si>
  <si>
    <t>32 福島県北柔道会</t>
  </si>
  <si>
    <t>31 福島県南柔道会</t>
  </si>
  <si>
    <t>30 相双柔道会</t>
  </si>
  <si>
    <t>29 いわき柔道会</t>
  </si>
  <si>
    <t>28 福島県柔道連盟</t>
  </si>
  <si>
    <t>27 山形県柔道連盟</t>
  </si>
  <si>
    <t>26 秋田県柔道連盟</t>
  </si>
  <si>
    <t>25 宮城県柔道連盟</t>
  </si>
  <si>
    <t>24 岩手県南柔道協会</t>
  </si>
  <si>
    <t>23 岩手県北柔道連盟</t>
  </si>
  <si>
    <t>22 釜石柔道会</t>
  </si>
  <si>
    <t>21 宮古柔道協会</t>
  </si>
  <si>
    <t>20 岩手県柔道連盟</t>
  </si>
  <si>
    <t>19 青森県柔道連盟</t>
  </si>
  <si>
    <t>18 夕張柔道連盟</t>
  </si>
  <si>
    <t>16 小樽柔道会</t>
  </si>
  <si>
    <t>15 釧路柔道連盟</t>
  </si>
  <si>
    <t>14 北見柔道連盟</t>
  </si>
  <si>
    <t>13 留萌柔道連盟</t>
  </si>
  <si>
    <t>117 九州柔道協会</t>
  </si>
  <si>
    <t>12 紋別地方柔道連盟</t>
  </si>
  <si>
    <t>116 四国柔道連盟</t>
  </si>
  <si>
    <t>11 網走柔道連盟</t>
  </si>
  <si>
    <t>115 中国地区柔道連盟</t>
  </si>
  <si>
    <t>10 旭川柔道連盟</t>
  </si>
  <si>
    <t>114 近畿柔道連盟</t>
  </si>
  <si>
    <t>9 十勝柔道連盟</t>
  </si>
  <si>
    <t>113 東海柔道連合会</t>
  </si>
  <si>
    <t>8 室蘭柔道協会</t>
  </si>
  <si>
    <t>112 北信越柔道連盟</t>
  </si>
  <si>
    <t>7 美唄市柔道連盟</t>
  </si>
  <si>
    <t>43 公益財団法人 東京都柔道連盟</t>
  </si>
  <si>
    <t>6 苫小牧柔道連盟</t>
  </si>
  <si>
    <t>111 関東柔道連合会</t>
  </si>
  <si>
    <t>5 空知柔道連盟</t>
  </si>
  <si>
    <t>110 東北柔道連盟</t>
  </si>
  <si>
    <t>4 後志柔道協会</t>
  </si>
  <si>
    <t>1 一般社団法人 北海道柔道連盟</t>
  </si>
  <si>
    <t>3 函館柔道連盟</t>
  </si>
  <si>
    <t>2 札幌柔道連盟</t>
  </si>
  <si>
    <r>
      <t xml:space="preserve">10 </t>
    </r>
    <r>
      <rPr>
        <sz val="10"/>
        <color rgb="FF000000"/>
        <rFont val="Arial"/>
        <family val="3"/>
        <charset val="128"/>
        <scheme val="minor"/>
      </rPr>
      <t>九州</t>
    </r>
    <phoneticPr fontId="16"/>
  </si>
  <si>
    <r>
      <t xml:space="preserve">9 </t>
    </r>
    <r>
      <rPr>
        <sz val="10"/>
        <color rgb="FF000000"/>
        <rFont val="Arial"/>
        <family val="3"/>
        <charset val="128"/>
        <scheme val="minor"/>
      </rPr>
      <t>四国</t>
    </r>
    <phoneticPr fontId="16"/>
  </si>
  <si>
    <r>
      <t xml:space="preserve">8 </t>
    </r>
    <r>
      <rPr>
        <sz val="10"/>
        <color rgb="FF000000"/>
        <rFont val="Arial"/>
        <family val="3"/>
        <charset val="128"/>
        <scheme val="minor"/>
      </rPr>
      <t>中国地区</t>
    </r>
    <phoneticPr fontId="16"/>
  </si>
  <si>
    <r>
      <t xml:space="preserve">7 </t>
    </r>
    <r>
      <rPr>
        <sz val="10"/>
        <color rgb="FF000000"/>
        <rFont val="Arial"/>
        <family val="3"/>
        <charset val="128"/>
        <scheme val="minor"/>
      </rPr>
      <t>近畿</t>
    </r>
    <phoneticPr fontId="16"/>
  </si>
  <si>
    <r>
      <t xml:space="preserve">6 </t>
    </r>
    <r>
      <rPr>
        <sz val="10"/>
        <color rgb="FF000000"/>
        <rFont val="Arial"/>
        <family val="3"/>
        <charset val="128"/>
        <scheme val="minor"/>
      </rPr>
      <t>東海</t>
    </r>
    <phoneticPr fontId="16"/>
  </si>
  <si>
    <r>
      <t xml:space="preserve">5 </t>
    </r>
    <r>
      <rPr>
        <sz val="10"/>
        <color rgb="FF000000"/>
        <rFont val="Arial"/>
        <family val="3"/>
        <charset val="128"/>
        <scheme val="minor"/>
      </rPr>
      <t>北信越</t>
    </r>
    <rPh sb="2" eb="5">
      <t>ホクシンエツ</t>
    </rPh>
    <phoneticPr fontId="16"/>
  </si>
  <si>
    <r>
      <t xml:space="preserve">4 </t>
    </r>
    <r>
      <rPr>
        <sz val="10"/>
        <color rgb="FF000000"/>
        <rFont val="Arial"/>
        <family val="3"/>
        <charset val="128"/>
        <scheme val="minor"/>
      </rPr>
      <t>東京</t>
    </r>
    <phoneticPr fontId="16"/>
  </si>
  <si>
    <r>
      <t xml:space="preserve">3 </t>
    </r>
    <r>
      <rPr>
        <sz val="10"/>
        <color rgb="FF000000"/>
        <rFont val="Arial"/>
        <family val="3"/>
        <charset val="128"/>
        <scheme val="minor"/>
      </rPr>
      <t>関東</t>
    </r>
    <phoneticPr fontId="16"/>
  </si>
  <si>
    <r>
      <t xml:space="preserve">2 </t>
    </r>
    <r>
      <rPr>
        <sz val="10"/>
        <color rgb="FF000000"/>
        <rFont val="Arial"/>
        <family val="3"/>
        <charset val="128"/>
        <scheme val="minor"/>
      </rPr>
      <t>東北</t>
    </r>
    <phoneticPr fontId="16"/>
  </si>
  <si>
    <r>
      <t xml:space="preserve">1 </t>
    </r>
    <r>
      <rPr>
        <sz val="10"/>
        <color rgb="FF000000"/>
        <rFont val="Arial"/>
        <family val="3"/>
        <charset val="128"/>
        <scheme val="minor"/>
      </rPr>
      <t>北海道</t>
    </r>
    <phoneticPr fontId="16"/>
  </si>
  <si>
    <t>沖縄県柔道連盟</t>
  </si>
  <si>
    <t>公益財団法人 鹿児島県柔道会</t>
  </si>
  <si>
    <t>宮崎県柔道連盟</t>
  </si>
  <si>
    <t>大分県柔道連盟</t>
  </si>
  <si>
    <t>熊本県柔道協会</t>
  </si>
  <si>
    <t>長崎県柔道協会</t>
  </si>
  <si>
    <t>佐賀県柔道協会</t>
  </si>
  <si>
    <t>北九州柔道会</t>
  </si>
  <si>
    <t>大牟田地区柔道協会</t>
  </si>
  <si>
    <t>筑豊地区柔道協会</t>
  </si>
  <si>
    <t>久留米地区柔道協会</t>
  </si>
  <si>
    <t>福岡地区柔道協会</t>
  </si>
  <si>
    <t>福岡県柔道協会</t>
  </si>
  <si>
    <t>九州柔道協会</t>
  </si>
  <si>
    <t>高知県柔道協会</t>
  </si>
  <si>
    <t>一般財団法人 愛媛県柔道協会</t>
  </si>
  <si>
    <t>徳島県柔道連盟</t>
  </si>
  <si>
    <t>香川県柔道連盟</t>
  </si>
  <si>
    <t>四国柔道連盟</t>
  </si>
  <si>
    <t>一般社団法人 山口県柔道協会</t>
  </si>
  <si>
    <t>広島県柔道連盟</t>
  </si>
  <si>
    <t>岡山県柔道連盟</t>
  </si>
  <si>
    <t>島根県柔道連盟</t>
  </si>
  <si>
    <t>鳥取県柔道連盟</t>
  </si>
  <si>
    <t>中国地区柔道連盟</t>
  </si>
  <si>
    <t>公益財団法人 和歌山県柔道連盟</t>
  </si>
  <si>
    <t>奈良県柔道連盟</t>
  </si>
  <si>
    <t>兵庫県柔道連盟</t>
  </si>
  <si>
    <t>大阪府柔道連盟</t>
  </si>
  <si>
    <t>京都府柔道連盟</t>
  </si>
  <si>
    <t>滋賀県柔道連盟</t>
  </si>
  <si>
    <t>近畿柔道連盟</t>
  </si>
  <si>
    <t>三重県柔道協会</t>
  </si>
  <si>
    <t>岐阜県柔道協会</t>
  </si>
  <si>
    <t>愛知県柔道連盟　</t>
  </si>
  <si>
    <t>静岡県柔道協会</t>
  </si>
  <si>
    <t>東海柔道連合会</t>
  </si>
  <si>
    <t>福井県柔道連盟</t>
  </si>
  <si>
    <t>石川県柔道連盟</t>
  </si>
  <si>
    <t>富山県柔道連盟</t>
  </si>
  <si>
    <t>長野県柔道連盟</t>
  </si>
  <si>
    <t>新潟県柔道連盟</t>
  </si>
  <si>
    <t>北信越柔道連盟</t>
  </si>
  <si>
    <t>警視庁柔道会</t>
  </si>
  <si>
    <t>三多摩柔道会</t>
  </si>
  <si>
    <t>目黒区柔道会</t>
  </si>
  <si>
    <t>港区柔道会</t>
  </si>
  <si>
    <t>文京区柔道会</t>
  </si>
  <si>
    <t>練馬区柔道会</t>
  </si>
  <si>
    <t>中野区柔道会</t>
  </si>
  <si>
    <t>豊島区柔道会</t>
  </si>
  <si>
    <t>中央区柔道会</t>
  </si>
  <si>
    <t>千代田区柔道会</t>
  </si>
  <si>
    <t>台東区柔道会</t>
  </si>
  <si>
    <t>世田谷区柔道会</t>
  </si>
  <si>
    <t>墨田区柔道会</t>
  </si>
  <si>
    <t>杉並区柔道会</t>
  </si>
  <si>
    <t>新宿区柔道会</t>
  </si>
  <si>
    <t>渋谷区柔道会</t>
  </si>
  <si>
    <t>品川区柔道会</t>
  </si>
  <si>
    <t>江東区柔道会</t>
  </si>
  <si>
    <t>北区柔道会</t>
  </si>
  <si>
    <t>葛飾区柔道会</t>
  </si>
  <si>
    <t>大田区柔道会</t>
  </si>
  <si>
    <t>江戸川区柔道会</t>
  </si>
  <si>
    <t>板橋区柔道会</t>
  </si>
  <si>
    <t>荒川区柔道会</t>
  </si>
  <si>
    <t>足立区柔道会</t>
  </si>
  <si>
    <t>公益財団法人 東京都柔道連盟</t>
  </si>
  <si>
    <t>山梨県柔道連盟</t>
  </si>
  <si>
    <t>神奈川県柔道連盟</t>
  </si>
  <si>
    <t>千葉県柔道連盟</t>
  </si>
  <si>
    <t>埼玉県柔道連盟</t>
  </si>
  <si>
    <t>群馬県柔道連盟</t>
  </si>
  <si>
    <t>栃木県柔道連盟</t>
  </si>
  <si>
    <t>茨城県柔道連盟</t>
  </si>
  <si>
    <t>関東柔道連合会</t>
  </si>
  <si>
    <t>会津柔道会</t>
  </si>
  <si>
    <t>福島県北柔道会</t>
  </si>
  <si>
    <t>福島県南柔道会</t>
  </si>
  <si>
    <t>相双柔道会</t>
  </si>
  <si>
    <t>いわき柔道会</t>
  </si>
  <si>
    <t>福島県柔道連盟</t>
  </si>
  <si>
    <t>山形県柔道連盟</t>
  </si>
  <si>
    <t>秋田県柔道連盟</t>
  </si>
  <si>
    <t>宮城県柔道連盟</t>
  </si>
  <si>
    <t>岩手県南柔道協会</t>
  </si>
  <si>
    <t>岩手県北柔道連盟</t>
  </si>
  <si>
    <t>釜石柔道会</t>
  </si>
  <si>
    <t>宮古柔道協会</t>
  </si>
  <si>
    <t>岩手県柔道連盟</t>
  </si>
  <si>
    <t>青森県柔道連盟</t>
  </si>
  <si>
    <t>東北柔道連盟</t>
  </si>
  <si>
    <t>夕張柔道連盟</t>
  </si>
  <si>
    <t>小樽柔道会</t>
  </si>
  <si>
    <t>釧路柔道連盟</t>
  </si>
  <si>
    <t>北見柔道連盟</t>
  </si>
  <si>
    <t>留萌柔道連盟</t>
  </si>
  <si>
    <t>紋別地方柔道連盟</t>
  </si>
  <si>
    <t>網走柔道連盟</t>
  </si>
  <si>
    <t>旭川柔道連盟</t>
  </si>
  <si>
    <t>十勝柔道連盟</t>
  </si>
  <si>
    <t>室蘭柔道協会</t>
  </si>
  <si>
    <t>美唄市柔道連盟</t>
  </si>
  <si>
    <t>苫小牧柔道連盟</t>
  </si>
  <si>
    <t>空知柔道連盟</t>
  </si>
  <si>
    <t>後志柔道協会</t>
  </si>
  <si>
    <t>函館柔道連盟</t>
  </si>
  <si>
    <t>札幌柔道連盟</t>
  </si>
  <si>
    <t>一般社団法人 北海道柔道連盟</t>
  </si>
  <si>
    <r>
      <t xml:space="preserve">109 </t>
    </r>
    <r>
      <rPr>
        <sz val="10"/>
        <color rgb="FF000000"/>
        <rFont val="Arial"/>
        <family val="3"/>
        <charset val="128"/>
        <scheme val="minor"/>
      </rPr>
      <t>本館</t>
    </r>
    <rPh sb="4" eb="6">
      <t>ホンカン</t>
    </rPh>
    <phoneticPr fontId="16"/>
  </si>
  <si>
    <t xml:space="preserve">実績
</t>
    <phoneticPr fontId="16"/>
  </si>
  <si>
    <r>
      <t>（現在の所属先・指導者氏名・稽古の頻度や内容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3"/>
        <charset val="128"/>
        <scheme val="minor"/>
      </rPr>
      <t xml:space="preserve">等）
</t>
    </r>
    <phoneticPr fontId="16"/>
  </si>
  <si>
    <t xml:space="preserve">
</t>
    <phoneticPr fontId="16"/>
  </si>
  <si>
    <r>
      <t>（出身道場／学校等の所属及び指導者氏名、修行年数、主な大会成績、他の経歴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3"/>
        <charset val="128"/>
        <scheme val="minor"/>
      </rPr>
      <t xml:space="preserve">等）
</t>
    </r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</si>
</sst>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[$-F800]dddd\,\ mmmm\ dd\,\ yyyy"/>
  </numFmts>
  <fonts count="20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24"/>
      <color theme="1"/>
      <name val="Arial"/>
      <family val="2"/>
      <scheme val="minor"/>
    </font>
    <font>
      <b/>
      <sz val="28"/>
      <color theme="1"/>
      <name val="Arial"/>
      <family val="2"/>
      <scheme val="minor"/>
    </font>
    <font>
      <sz val="20"/>
      <color theme="1"/>
      <name val="Arial"/>
      <family val="2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1"/>
      <color theme="1"/>
      <name val="Arial"/>
      <family val="2"/>
    </font>
    <font>
      <sz val="9"/>
      <color theme="1"/>
      <name val="MS PGothic"/>
      <family val="3"/>
      <charset val="128"/>
    </font>
    <font>
      <sz val="11"/>
      <color theme="1"/>
      <name val="Calibri"/>
      <family val="2"/>
    </font>
    <font>
      <sz val="2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rgb="FF000000"/>
      <name val="Arial"/>
      <family val="3"/>
      <charset val="128"/>
      <scheme val="minor"/>
    </font>
    <font>
      <sz val="11"/>
      <color theme="1"/>
      <name val="Arial"/>
      <family val="3"/>
      <charset val="128"/>
      <scheme val="minor"/>
    </font>
    <font>
      <sz val="16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EF1F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5" fillId="0" borderId="0"/>
  </cellStyleXfs>
  <cellXfs count="97">
    <xf numFmtId="0" fontId="0" fillId="0" borderId="0" xfId="0"/>
    <xf numFmtId="0" fontId="15" fillId="0" borderId="0" xfId="1"/>
    <xf numFmtId="0" fontId="17" fillId="0" borderId="0" xfId="1" applyFont="1"/>
    <xf numFmtId="56" fontId="15" fillId="0" borderId="0" xfId="1" applyNumberFormat="1"/>
    <xf numFmtId="0" fontId="0" fillId="3" borderId="0" xfId="0" applyFill="1" applyProtection="1">
      <protection locked="0"/>
    </xf>
    <xf numFmtId="0" fontId="1" fillId="3" borderId="0" xfId="0" applyFont="1" applyFill="1" applyProtection="1">
      <protection locked="0"/>
    </xf>
    <xf numFmtId="31" fontId="1" fillId="3" borderId="0" xfId="0" applyNumberFormat="1" applyFont="1" applyFill="1" applyAlignment="1" applyProtection="1">
      <alignment horizontal="left"/>
      <protection locked="0"/>
    </xf>
    <xf numFmtId="0" fontId="5" fillId="3" borderId="0" xfId="0" applyFont="1" applyFill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4" fillId="3" borderId="1" xfId="0" applyFont="1" applyFill="1" applyBorder="1" applyProtection="1">
      <protection locked="0"/>
    </xf>
    <xf numFmtId="31" fontId="19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31" fontId="4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/>
    </xf>
    <xf numFmtId="31" fontId="4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top"/>
      <protection locked="0"/>
    </xf>
    <xf numFmtId="31" fontId="4" fillId="3" borderId="2" xfId="0" applyNumberFormat="1" applyFont="1" applyFill="1" applyBorder="1" applyProtection="1"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/>
      <protection locked="0"/>
    </xf>
    <xf numFmtId="31" fontId="5" fillId="3" borderId="2" xfId="0" applyNumberFormat="1" applyFont="1" applyFill="1" applyBorder="1" applyProtection="1">
      <protection locked="0"/>
    </xf>
    <xf numFmtId="0" fontId="5" fillId="3" borderId="2" xfId="0" applyFont="1" applyFill="1" applyBorder="1" applyProtection="1">
      <protection locked="0"/>
    </xf>
    <xf numFmtId="0" fontId="5" fillId="3" borderId="4" xfId="0" applyFont="1" applyFill="1" applyBorder="1" applyAlignment="1">
      <alignment horizontal="right" vertical="center"/>
    </xf>
    <xf numFmtId="0" fontId="10" fillId="3" borderId="2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>
      <alignment horizontal="right" vertical="center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Protection="1">
      <protection locked="0"/>
    </xf>
    <xf numFmtId="0" fontId="12" fillId="3" borderId="0" xfId="0" applyFont="1" applyFill="1" applyProtection="1"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177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left" vertical="top" wrapText="1"/>
      <protection locked="0"/>
    </xf>
    <xf numFmtId="0" fontId="3" fillId="3" borderId="12" xfId="0" applyFont="1" applyFill="1" applyBorder="1" applyAlignment="1" applyProtection="1">
      <alignment horizontal="left" vertical="top"/>
      <protection locked="0"/>
    </xf>
    <xf numFmtId="0" fontId="0" fillId="3" borderId="0" xfId="0" applyFill="1" applyAlignment="1" applyProtection="1">
      <alignment horizontal="left" vertical="top"/>
      <protection locked="0"/>
    </xf>
    <xf numFmtId="0" fontId="3" fillId="3" borderId="21" xfId="0" applyFont="1" applyFill="1" applyBorder="1" applyAlignment="1" applyProtection="1">
      <alignment horizontal="left" vertical="top"/>
      <protection locked="0"/>
    </xf>
    <xf numFmtId="0" fontId="3" fillId="3" borderId="26" xfId="0" applyFont="1" applyFill="1" applyBorder="1" applyAlignment="1" applyProtection="1">
      <alignment horizontal="left" vertical="top"/>
      <protection locked="0"/>
    </xf>
    <xf numFmtId="0" fontId="3" fillId="3" borderId="10" xfId="0" applyFont="1" applyFill="1" applyBorder="1" applyAlignment="1" applyProtection="1">
      <alignment horizontal="left" vertical="top"/>
      <protection locked="0"/>
    </xf>
    <xf numFmtId="0" fontId="18" fillId="3" borderId="4" xfId="0" applyFont="1" applyFill="1" applyBorder="1" applyAlignment="1" applyProtection="1">
      <alignment horizontal="left" vertical="top" wrapText="1"/>
      <protection locked="0"/>
    </xf>
    <xf numFmtId="0" fontId="3" fillId="3" borderId="7" xfId="0" applyFont="1" applyFill="1" applyBorder="1" applyProtection="1">
      <protection locked="0"/>
    </xf>
    <xf numFmtId="0" fontId="3" fillId="3" borderId="5" xfId="0" applyFont="1" applyFill="1" applyBorder="1" applyProtection="1">
      <protection locked="0"/>
    </xf>
    <xf numFmtId="0" fontId="14" fillId="3" borderId="22" xfId="0" applyFont="1" applyFill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Protection="1">
      <protection locked="0"/>
    </xf>
    <xf numFmtId="0" fontId="3" fillId="3" borderId="16" xfId="0" applyFont="1" applyFill="1" applyBorder="1" applyProtection="1">
      <protection locked="0"/>
    </xf>
    <xf numFmtId="0" fontId="3" fillId="3" borderId="17" xfId="0" applyFont="1" applyFill="1" applyBorder="1" applyProtection="1">
      <protection locked="0"/>
    </xf>
    <xf numFmtId="0" fontId="14" fillId="3" borderId="15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Protection="1">
      <protection locked="0"/>
    </xf>
    <xf numFmtId="0" fontId="18" fillId="3" borderId="11" xfId="0" applyFont="1" applyFill="1" applyBorder="1" applyAlignment="1" applyProtection="1">
      <alignment horizontal="left" vertical="top" wrapText="1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/>
      <protection locked="0"/>
    </xf>
    <xf numFmtId="0" fontId="3" fillId="3" borderId="23" xfId="0" applyFont="1" applyFill="1" applyBorder="1" applyProtection="1"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Protection="1">
      <protection locked="0"/>
    </xf>
    <xf numFmtId="0" fontId="3" fillId="3" borderId="2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Protection="1">
      <protection locked="0"/>
    </xf>
    <xf numFmtId="0" fontId="5" fillId="3" borderId="22" xfId="0" applyFont="1" applyFill="1" applyBorder="1" applyAlignment="1" applyProtection="1">
      <alignment horizontal="center"/>
      <protection locked="0"/>
    </xf>
    <xf numFmtId="176" fontId="8" fillId="2" borderId="4" xfId="0" applyNumberFormat="1" applyFon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1" fillId="3" borderId="25" xfId="0" applyFont="1" applyFill="1" applyBorder="1" applyAlignment="1" applyProtection="1">
      <alignment horizontal="left" vertical="top"/>
      <protection locked="0"/>
    </xf>
    <xf numFmtId="0" fontId="3" fillId="3" borderId="25" xfId="0" applyFont="1" applyFill="1" applyBorder="1" applyProtection="1">
      <protection locked="0"/>
    </xf>
    <xf numFmtId="0" fontId="3" fillId="3" borderId="26" xfId="0" applyFont="1" applyFill="1" applyBorder="1" applyProtection="1"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E57E0117-C50E-4119-A34A-1A8205D583F0}"/>
  </cellStyles>
  <dxfs count="0"/>
  <tableStyles count="0" defaultTableStyle="TableStyleMedium2" defaultPivotStyle="PivotStyleLight16"/>
  <colors>
    <mruColors>
      <color rgb="FFFEF1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Y987"/>
  <sheetViews>
    <sheetView showGridLines="0" tabSelected="1" workbookViewId="0">
      <selection activeCell="G2" sqref="G2"/>
    </sheetView>
  </sheetViews>
  <sheetFormatPr defaultColWidth="12.5703125" defaultRowHeight="15.75" customHeight="1"/>
  <cols>
    <col min="1" max="1" width="2" style="4" customWidth="1"/>
    <col min="2" max="3" width="10.7109375" style="4" customWidth="1"/>
    <col min="4" max="4" width="24.28515625" style="4" customWidth="1"/>
    <col min="5" max="5" width="28.5703125" style="4" customWidth="1"/>
    <col min="6" max="6" width="22.7109375" style="4" customWidth="1"/>
    <col min="7" max="7" width="28.7109375" style="4" customWidth="1"/>
    <col min="8" max="8" width="13.5703125" style="4" bestFit="1" customWidth="1"/>
    <col min="9" max="11" width="11" style="4" bestFit="1" customWidth="1"/>
    <col min="12" max="12" width="34.5703125" style="4" customWidth="1"/>
    <col min="13" max="13" width="18.7109375" style="4" customWidth="1"/>
    <col min="14" max="51" width="11.5703125" style="4" customWidth="1"/>
    <col min="52" max="16384" width="12.5703125" style="4"/>
  </cols>
  <sheetData>
    <row r="1" spans="1:51" ht="35.25">
      <c r="E1" s="6"/>
      <c r="F1" s="7"/>
      <c r="G1" s="8" t="s">
        <v>14</v>
      </c>
      <c r="H1" s="7"/>
      <c r="I1" s="7"/>
      <c r="J1" s="9"/>
      <c r="K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</row>
    <row r="2" spans="1:51" ht="35.25">
      <c r="A2" s="10"/>
      <c r="B2" s="62" t="s">
        <v>15</v>
      </c>
      <c r="C2" s="57"/>
      <c r="D2" s="86"/>
      <c r="E2" s="87"/>
      <c r="F2" s="88"/>
      <c r="J2" s="9"/>
      <c r="K2" s="11" t="s">
        <v>0</v>
      </c>
      <c r="L2" s="12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</row>
    <row r="3" spans="1:51" ht="14.25" customHeight="1">
      <c r="A3" s="7"/>
      <c r="B3" s="7"/>
      <c r="C3" s="7"/>
      <c r="D3" s="7"/>
      <c r="E3" s="7"/>
      <c r="F3" s="7"/>
      <c r="G3" s="7"/>
      <c r="J3" s="7"/>
      <c r="K3" s="7"/>
    </row>
    <row r="4" spans="1:51" ht="22.5" customHeight="1">
      <c r="A4" s="13"/>
      <c r="B4" s="82" t="s">
        <v>16</v>
      </c>
      <c r="C4" s="66"/>
      <c r="D4" s="14" t="s">
        <v>1</v>
      </c>
      <c r="E4" s="15"/>
      <c r="F4" s="14" t="s">
        <v>17</v>
      </c>
      <c r="G4" s="16"/>
      <c r="J4" s="89" t="s">
        <v>12</v>
      </c>
      <c r="K4" s="58"/>
      <c r="L4" s="43"/>
    </row>
    <row r="5" spans="1:51" ht="22.5" customHeight="1">
      <c r="A5" s="13"/>
      <c r="B5" s="80"/>
      <c r="C5" s="81"/>
      <c r="D5" s="16" t="s">
        <v>18</v>
      </c>
      <c r="E5" s="16"/>
      <c r="F5" s="14" t="s">
        <v>19</v>
      </c>
      <c r="G5" s="16"/>
      <c r="J5" s="90" t="s">
        <v>20</v>
      </c>
      <c r="K5" s="58"/>
      <c r="L5" s="44"/>
    </row>
    <row r="6" spans="1:51" ht="22.5" customHeight="1">
      <c r="A6" s="13"/>
      <c r="B6" s="80"/>
      <c r="C6" s="81"/>
      <c r="D6" s="17" t="s">
        <v>21</v>
      </c>
      <c r="E6" s="16"/>
      <c r="F6" s="17" t="s">
        <v>22</v>
      </c>
      <c r="G6" s="16"/>
      <c r="J6" s="61" t="s">
        <v>4</v>
      </c>
      <c r="K6" s="58"/>
      <c r="L6" s="18"/>
    </row>
    <row r="7" spans="1:51" ht="22.5" customHeight="1">
      <c r="A7" s="13"/>
      <c r="B7" s="80"/>
      <c r="C7" s="81"/>
      <c r="D7" s="19" t="s">
        <v>50</v>
      </c>
      <c r="E7" s="18"/>
      <c r="F7" s="19" t="s">
        <v>51</v>
      </c>
      <c r="G7" s="18"/>
      <c r="J7" s="61" t="s">
        <v>5</v>
      </c>
      <c r="K7" s="58"/>
      <c r="L7" s="18"/>
    </row>
    <row r="8" spans="1:51" ht="22.5" customHeight="1">
      <c r="A8" s="13"/>
      <c r="B8" s="80"/>
      <c r="C8" s="81"/>
      <c r="D8" s="20" t="s">
        <v>23</v>
      </c>
      <c r="E8" s="21"/>
      <c r="F8" s="19" t="s">
        <v>24</v>
      </c>
      <c r="G8" s="16"/>
      <c r="J8" s="61" t="s">
        <v>2</v>
      </c>
      <c r="K8" s="58"/>
      <c r="L8" s="21" t="str">
        <f>DATEDIF(DATE(YEAR(L7),MONTH(L7),1), DATE(YEAR($L$2),MONTH($L$2),1), "Y") &amp; "年" &amp; DATEDIF(DATE(YEAR(L7),MONTH(L7),1), DATE(YEAR($L$2),MONTH($L$2),1), "YM") &amp; "ヶ月"</f>
        <v>0年0ヶ月</v>
      </c>
    </row>
    <row r="9" spans="1:51" ht="22.5" customHeight="1">
      <c r="A9" s="13"/>
      <c r="B9" s="80"/>
      <c r="C9" s="81"/>
      <c r="D9" s="16" t="s">
        <v>6</v>
      </c>
      <c r="E9" s="18"/>
      <c r="F9" s="16" t="s">
        <v>25</v>
      </c>
      <c r="G9" s="22" t="str">
        <f>DATEDIF(E9, $L$2, "Y") &amp; "歳" &amp; DATEDIF(E9, $L$2, "YM") &amp; "ヶ月"</f>
        <v>0歳0ヶ月</v>
      </c>
      <c r="J9" s="62" t="s">
        <v>26</v>
      </c>
      <c r="K9" s="58"/>
      <c r="L9" s="41"/>
    </row>
    <row r="10" spans="1:51" ht="22.5" customHeight="1">
      <c r="A10" s="13"/>
      <c r="B10" s="80"/>
      <c r="C10" s="81"/>
      <c r="D10" s="16" t="s">
        <v>9</v>
      </c>
      <c r="E10" s="16"/>
      <c r="F10" s="23" t="s">
        <v>27</v>
      </c>
      <c r="G10" s="42"/>
      <c r="J10" s="65" t="s">
        <v>28</v>
      </c>
      <c r="K10" s="66"/>
      <c r="L10" s="63" t="s">
        <v>292</v>
      </c>
    </row>
    <row r="11" spans="1:51" ht="22.5" customHeight="1">
      <c r="A11" s="13"/>
      <c r="B11" s="80"/>
      <c r="C11" s="81"/>
      <c r="D11" s="14" t="s">
        <v>10</v>
      </c>
      <c r="E11" s="14"/>
      <c r="F11" s="23" t="s">
        <v>7</v>
      </c>
      <c r="G11" s="24"/>
      <c r="J11" s="67"/>
      <c r="K11" s="68"/>
      <c r="L11" s="64"/>
    </row>
    <row r="12" spans="1:51" ht="22.5" customHeight="1">
      <c r="A12" s="13"/>
      <c r="B12" s="80"/>
      <c r="C12" s="81"/>
      <c r="D12" s="16" t="s">
        <v>29</v>
      </c>
      <c r="E12" s="16"/>
      <c r="F12" s="23" t="s">
        <v>8</v>
      </c>
      <c r="G12" s="24"/>
      <c r="J12" s="69" t="s">
        <v>52</v>
      </c>
      <c r="K12" s="70"/>
      <c r="L12" s="73"/>
    </row>
    <row r="13" spans="1:51" ht="22.5" customHeight="1">
      <c r="A13" s="13"/>
      <c r="B13" s="80"/>
      <c r="C13" s="81"/>
      <c r="D13" s="14" t="s">
        <v>30</v>
      </c>
      <c r="E13" s="40"/>
      <c r="F13" s="24" t="s">
        <v>11</v>
      </c>
      <c r="G13" s="42"/>
      <c r="J13" s="71"/>
      <c r="K13" s="72"/>
      <c r="L13" s="74"/>
      <c r="N13" s="5"/>
      <c r="O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</row>
    <row r="14" spans="1:51" ht="22.5" customHeight="1">
      <c r="B14" s="67"/>
      <c r="C14" s="68"/>
      <c r="D14" s="16" t="s">
        <v>3</v>
      </c>
      <c r="E14" s="41"/>
      <c r="F14" s="23" t="s">
        <v>13</v>
      </c>
      <c r="G14" s="15"/>
    </row>
    <row r="15" spans="1:51" ht="22.5" customHeight="1"/>
    <row r="16" spans="1:51" ht="15">
      <c r="A16" s="13"/>
      <c r="B16" s="96" t="s">
        <v>53</v>
      </c>
      <c r="C16" s="83" t="s">
        <v>54</v>
      </c>
      <c r="D16" s="16" t="s">
        <v>31</v>
      </c>
      <c r="E16" s="61" t="s">
        <v>33</v>
      </c>
      <c r="F16" s="58"/>
      <c r="G16" s="16" t="s">
        <v>36</v>
      </c>
      <c r="H16" s="85" t="s">
        <v>55</v>
      </c>
      <c r="I16" s="78"/>
      <c r="J16" s="60"/>
      <c r="N16" s="25"/>
      <c r="O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</row>
    <row r="17" spans="1:51" ht="15">
      <c r="A17" s="13"/>
      <c r="B17" s="80"/>
      <c r="C17" s="84"/>
      <c r="D17" s="26"/>
      <c r="E17" s="76"/>
      <c r="F17" s="58"/>
      <c r="G17" s="45"/>
      <c r="H17" s="77" t="str">
        <f>COUNTA(G17:G20)&amp;"回"</f>
        <v>0回</v>
      </c>
      <c r="I17" s="78"/>
      <c r="J17" s="60"/>
      <c r="N17" s="25"/>
      <c r="O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</row>
    <row r="18" spans="1:51" ht="15">
      <c r="A18" s="13"/>
      <c r="B18" s="80"/>
      <c r="C18" s="84"/>
      <c r="D18" s="26"/>
      <c r="E18" s="76"/>
      <c r="F18" s="58"/>
      <c r="G18" s="45"/>
      <c r="H18" s="27"/>
      <c r="I18" s="27"/>
      <c r="J18" s="27"/>
      <c r="K18" s="27"/>
      <c r="N18" s="25"/>
      <c r="O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</row>
    <row r="19" spans="1:51" ht="15">
      <c r="A19" s="13"/>
      <c r="B19" s="80"/>
      <c r="C19" s="84"/>
      <c r="D19" s="26"/>
      <c r="E19" s="76"/>
      <c r="F19" s="58"/>
      <c r="G19" s="45"/>
      <c r="H19" s="27"/>
      <c r="I19" s="27"/>
      <c r="J19" s="27"/>
      <c r="K19" s="27"/>
      <c r="N19" s="25"/>
      <c r="O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</row>
    <row r="20" spans="1:51" ht="15">
      <c r="A20" s="13"/>
      <c r="B20" s="80"/>
      <c r="C20" s="64"/>
      <c r="D20" s="26"/>
      <c r="E20" s="76"/>
      <c r="F20" s="58"/>
      <c r="G20" s="45"/>
      <c r="H20" s="27"/>
      <c r="I20" s="27"/>
      <c r="J20" s="27"/>
      <c r="K20" s="27"/>
      <c r="N20" s="25"/>
      <c r="O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</row>
    <row r="21" spans="1:51" ht="15">
      <c r="A21" s="13"/>
      <c r="B21" s="80"/>
      <c r="C21" s="63" t="s">
        <v>56</v>
      </c>
      <c r="D21" s="28" t="s">
        <v>31</v>
      </c>
      <c r="E21" s="28" t="s">
        <v>32</v>
      </c>
      <c r="F21" s="28" t="s">
        <v>33</v>
      </c>
      <c r="G21" s="28" t="s">
        <v>34</v>
      </c>
      <c r="H21" s="28" t="s">
        <v>57</v>
      </c>
      <c r="I21" s="28" t="s">
        <v>35</v>
      </c>
      <c r="J21" s="28" t="s">
        <v>36</v>
      </c>
      <c r="K21" s="29" t="s">
        <v>37</v>
      </c>
      <c r="L21" s="30" t="s">
        <v>38</v>
      </c>
      <c r="N21" s="25"/>
      <c r="O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</row>
    <row r="22" spans="1:51" ht="15">
      <c r="A22" s="13"/>
      <c r="B22" s="80"/>
      <c r="C22" s="84"/>
      <c r="D22" s="31"/>
      <c r="E22" s="45"/>
      <c r="G22" s="32"/>
      <c r="H22" s="45"/>
      <c r="I22" s="45"/>
      <c r="J22" s="46"/>
      <c r="K22" s="33">
        <f>H25</f>
        <v>0</v>
      </c>
      <c r="L22" s="30">
        <f>SUMIF(E22:E41, "全国高段者大会", K22:K41)
+ SUMIF(E22:E41, "地区高段者大会", K22:K41)
+ SUMIF(E22:E41, "全国柔道整復師高段者大会", K22:K41)</f>
        <v>0</v>
      </c>
      <c r="N22" s="25"/>
      <c r="O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</row>
    <row r="23" spans="1:51" ht="15">
      <c r="A23" s="13"/>
      <c r="B23" s="80"/>
      <c r="C23" s="84"/>
      <c r="D23" s="31"/>
      <c r="E23" s="45"/>
      <c r="F23" s="34"/>
      <c r="G23" s="32"/>
      <c r="H23" s="45"/>
      <c r="I23" s="45"/>
      <c r="J23" s="46"/>
      <c r="K23" s="33">
        <f>IF(OR(D23="", E23="", I23=""), 0,
IF(AND(E23="日本ベテランズ国際柔道大会", D23&lt;DATE(2019,1,1)), 0,
IF(
  (
    IF(J23="◯", 0, COUNTIFS($E$16:$E$98, E23, $D$16:$D$98, "&gt;="&amp;DATE(YEAR(D23),1,1), $D$16:$D$98, "&lt;="&amp;DATE(YEAR(D23),12,31), $J$16:$J$98, "◯")) +
    IF(OR(J23="◯", J23="×"), 0, COUNTIFS($E$16:$E$98, E23, $D$16:$D$98, "&gt;="&amp;DATE(YEAR(D23),1,1), $D$16:$D$98, "&lt;="&amp;DATE(YEAR(D23),12,31), $J$16:$J$98, "×")) +
    COUNTIFS($E$16:E23, E23, $D$16:D23, "&gt;="&amp;DATE(YEAR(D23),1,1), $D$16:D23, "&lt;="&amp;DATE(YEAR(D23),12,31), $J$16:J23, J23)
  )
  &gt; IF(E23="全国高段者大会", 2, IF(OR(E23="地区高段者大会", E23="全国柔道整復師高段者大会", E23="府県高段者大会"), 1, IF(E23="日本ベテランズ国際柔道大会", 100, 100))),
  0,
  IF(E23="日本ベテランズ国際柔道大会",
    MAX(0, MIN(
      IF(J23="◯",
        IF(MATCH(I23,{"女子初段","女子弐段","女子参段","女子四段","女子五段","女子六段","女子七段","女子八段"},0)-MATCH(H23,{"女子初段","女子弐段","女子参段","女子四段","女子五段","女子六段","女子七段","女子八段"},0)&gt;=2, 2, IF(MATCH(I23,{"女子初段","女子弐段","女子参段","女子四段","女子五段","女子六段","女子七段","女子八段"},0)-MATCH(H23,{"女子初段","女子弐段","女子参段","女子四段","女子五段","女子六段","女子七段","女子八段"},0)=1, 1.5, IF(MATCH(I23,{"女子初段","女子弐段","女子参段","女子四段","女子五段","女子六段","女子七段","女子八段"},0)-MATCH(H23,{"女子初段","女子弐段","女子参段","女子四段","女子五段","女子六段","女子七段","女子八段"},0)=0, 1, IF(MATCH(I23,{"女子初段","女子弐段","女子参段","女子四段","女子五段","女子六段","女子七段","女子八段"},0)-MATCH(H23,{"女子初段","女子弐段","女子参段","女子四段","女子五段","女子六段","女子七段","女子八段"},0)=-1, 0.5, IF(MATCH(I23,{"女子初段","女子弐段","女子参段","女子四段","女子五段","女子六段","女子七段","女子八段"},0)-MATCH(H23,{"女子初段","女子弐段","女子参段","女子四段","女子五段","女子六段","女子七段","女子八段"},0)=-2, 0.3, 0))))),
        IF(J23="×",
          IF(MATCH(I23,{"女子初段","女子弐段","女子参段","女子四段","女子五段","女子六段","女子七段","女子八段"},0)-MATCH(H23,{"女子初段","女子弐段","女子参段","女子四段","女子五段","女子六段","女子七段","女子八段"},0)&gt;=2, 1, IF(MATCH(I23,{"女子初段","女子弐段","女子参段","女子四段","女子五段","女子六段","女子七段","女子八段"},0)-MATCH(H23,{"女子初段","女子弐段","女子参段","女子四段","女子五段","女子六段","女子七段","女子八段"},0)=1, 0.75, IF(MATCH(I23,{"女子初段","女子弐段","女子参段","女子四段","女子五段","女子六段","女子七段","女子八段"},0)-MATCH(H23,{"女子初段","女子弐段","女子参段","女子四段","女子五段","女子六段","女子七段","女子八段"},0)=0, 0.5, 0))),
          0
        )
      ),
      1 - SUMIFS($K$16:K22, $E$16:E22, "日本ベテランズ国際柔道大会", $D$16:D22, "&gt;="&amp;DATE(YEAR(D23),1,1), $D$16:D22, "&lt;="&amp;DATE(YEAR(D23),12,31))
    )),
    IF(E23="府県高段者大会",
      IF(J23="◯", 1, IF(J23="×", 0.5, 0)),
      IF(OR(E23="全国高段者大会", E23="地区高段者大会", E23="全国柔道整復師高段者大会"),
        (IF(J23="◯", 1, IF(J23="×", 0.5, 0)) + IF(OR(AND(E23="全国高段者大会", D23&gt;=DATE(2015,4,1)), AND(E23="地区高段者大会", D23&gt;=DATE(2019,4,1))), 0.25, 0)),
        IF(J23="◯",
          LOOKUP(IFERROR(MATCH(I23,{"女子初段","女子弐段","女子参段","女子四段","女子五段","女子六段","女子七段","女子八段"},0)-MATCH(H23,{"女子初段","女子弐段","女子参段","女子四段","女子五段","女子六段","女子七段","女子八段"},0),-10),{-10,-2,-1,0,1,2},{0,0.3,0.5,1,1.5,2}),
          IF(J23="×",
            LOOKUP(IFERROR(MATCH(I23,{"女子初段","女子弐段","女子参段","女子四段","女子五段","女子六段","女子七段","女子八段"},0)-MATCH(H23,{"女子初段","女子弐段","女子参段","女子四段","女子五段","女子六段","女子七段","女子八段"},0),-10),{-10,0,1,2},{0,0.5,0.75,1}),
            0
          )
        )
      )
    )
  )
)))</f>
        <v>0</v>
      </c>
      <c r="L23" s="30" t="s">
        <v>39</v>
      </c>
      <c r="N23" s="25"/>
      <c r="O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</row>
    <row r="24" spans="1:51" ht="15">
      <c r="A24" s="13"/>
      <c r="B24" s="80"/>
      <c r="C24" s="84"/>
      <c r="D24" s="31"/>
      <c r="E24" s="45"/>
      <c r="F24" s="34"/>
      <c r="G24" s="32"/>
      <c r="H24" s="45"/>
      <c r="I24" s="45"/>
      <c r="J24" s="46"/>
      <c r="K24" s="33">
        <f>IF(OR(D24="", E24="", I24=""), 0,
IF(AND(E24="日本ベテランズ国際柔道大会", D24&lt;DATE(2019,1,1)), 0,
IF(
  (
    IF(J24="◯", 0, COUNTIFS($E$16:$E$98, E24, $D$16:$D$98, "&gt;="&amp;DATE(YEAR(D24),1,1), $D$16:$D$98, "&lt;="&amp;DATE(YEAR(D24),12,31), $J$16:$J$98, "◯")) +
    IF(OR(J24="◯", J24="×"), 0, COUNTIFS($E$16:$E$98, E24, $D$16:$D$98, "&gt;="&amp;DATE(YEAR(D24),1,1), $D$16:$D$98, "&lt;="&amp;DATE(YEAR(D24),12,31), $J$16:$J$98, "×")) +
    COUNTIFS($E$16:E24, E24, $D$16:D24, "&gt;="&amp;DATE(YEAR(D24),1,1), $D$16:D24, "&lt;="&amp;DATE(YEAR(D24),12,31), $J$16:J24, J24)
  )
  &gt; IF(E24="全国高段者大会", 2, IF(OR(E24="地区高段者大会", E24="全国柔道整復師高段者大会", E24="府県高段者大会"), 1, IF(E24="日本ベテランズ国際柔道大会", 100, 100))),
  0,
  IF(E24="日本ベテランズ国際柔道大会",
    MAX(0, MIN(
      IF(J24="◯",
        IF(MATCH(I24,{"女子初段","女子弐段","女子参段","女子四段","女子五段","女子六段","女子七段","女子八段"},0)-MATCH(H24,{"女子初段","女子弐段","女子参段","女子四段","女子五段","女子六段","女子七段","女子八段"},0)&gt;=2, 2, IF(MATCH(I24,{"女子初段","女子弐段","女子参段","女子四段","女子五段","女子六段","女子七段","女子八段"},0)-MATCH(H24,{"女子初段","女子弐段","女子参段","女子四段","女子五段","女子六段","女子七段","女子八段"},0)=1, 1.5, IF(MATCH(I24,{"女子初段","女子弐段","女子参段","女子四段","女子五段","女子六段","女子七段","女子八段"},0)-MATCH(H24,{"女子初段","女子弐段","女子参段","女子四段","女子五段","女子六段","女子七段","女子八段"},0)=0, 1, IF(MATCH(I24,{"女子初段","女子弐段","女子参段","女子四段","女子五段","女子六段","女子七段","女子八段"},0)-MATCH(H24,{"女子初段","女子弐段","女子参段","女子四段","女子五段","女子六段","女子七段","女子八段"},0)=-1, 0.5, IF(MATCH(I24,{"女子初段","女子弐段","女子参段","女子四段","女子五段","女子六段","女子七段","女子八段"},0)-MATCH(H24,{"女子初段","女子弐段","女子参段","女子四段","女子五段","女子六段","女子七段","女子八段"},0)=-2, 0.3, 0))))),
        IF(J24="×",
          IF(MATCH(I24,{"女子初段","女子弐段","女子参段","女子四段","女子五段","女子六段","女子七段","女子八段"},0)-MATCH(H24,{"女子初段","女子弐段","女子参段","女子四段","女子五段","女子六段","女子七段","女子八段"},0)&gt;=2, 1, IF(MATCH(I24,{"女子初段","女子弐段","女子参段","女子四段","女子五段","女子六段","女子七段","女子八段"},0)-MATCH(H24,{"女子初段","女子弐段","女子参段","女子四段","女子五段","女子六段","女子七段","女子八段"},0)=1, 0.75, IF(MATCH(I24,{"女子初段","女子弐段","女子参段","女子四段","女子五段","女子六段","女子七段","女子八段"},0)-MATCH(H24,{"女子初段","女子弐段","女子参段","女子四段","女子五段","女子六段","女子七段","女子八段"},0)=0, 0.5, 0))),
          0
        )
      ),
      1 - SUMIFS($K$16:K23, $E$16:E23, "日本ベテランズ国際柔道大会", $D$16:D23, "&gt;="&amp;DATE(YEAR(D24),1,1), $D$16:D23, "&lt;="&amp;DATE(YEAR(D24),12,31))
    )),
    IF(E24="府県高段者大会",
      IF(J24="◯", 1, IF(J24="×", 0.5, 0)),
      IF(OR(E24="全国高段者大会", E24="地区高段者大会", E24="全国柔道整復師高段者大会"),
        (IF(J24="◯", 1, IF(J24="×", 0.5, 0)) + IF(OR(AND(E24="全国高段者大会", D24&gt;=DATE(2015,4,1)), AND(E24="地区高段者大会", D24&gt;=DATE(2019,4,1))), 0.25, 0)),
        IF(J24="◯",
          LOOKUP(IFERROR(MATCH(I24,{"女子初段","女子弐段","女子参段","女子四段","女子五段","女子六段","女子七段","女子八段"},0)-MATCH(H24,{"女子初段","女子弐段","女子参段","女子四段","女子五段","女子六段","女子七段","女子八段"},0),-10),{-10,-2,-1,0,1,2},{0,0.3,0.5,1,1.5,2}),
          IF(J24="×",
            LOOKUP(IFERROR(MATCH(I24,{"女子初段","女子弐段","女子参段","女子四段","女子五段","女子六段","女子七段","女子八段"},0)-MATCH(H24,{"女子初段","女子弐段","女子参段","女子四段","女子五段","女子六段","女子七段","女子八段"},0),-10),{-10,0,1,2},{0,0.5,0.75,1}),
            0
          )
        )
      )
    )
  )
)))</f>
        <v>0</v>
      </c>
      <c r="L24" s="30">
        <f>SUMIF(E22:E41, "府県高段者大会", K22:K41)
+ SUMIF(E22:E41, "日本ベテランズ国際柔道大会", K22:K41)</f>
        <v>0</v>
      </c>
      <c r="N24" s="25"/>
      <c r="O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</row>
    <row r="25" spans="1:51" ht="15">
      <c r="A25" s="13"/>
      <c r="B25" s="80"/>
      <c r="C25" s="84"/>
      <c r="D25" s="31"/>
      <c r="E25" s="45"/>
      <c r="F25" s="34"/>
      <c r="G25" s="32"/>
      <c r="H25" s="45"/>
      <c r="I25" s="45"/>
      <c r="J25" s="46"/>
      <c r="K25" s="33">
        <f>IF(OR(D25="", E25="", I25=""), 0,
IF(AND(E25="日本ベテランズ国際柔道大会", D25&lt;DATE(2019,1,1)), 0,
IF(
  (
    IF(J25="◯", 0, COUNTIFS($E$16:$E$98, E25, $D$16:$D$98, "&gt;="&amp;DATE(YEAR(D25),1,1), $D$16:$D$98, "&lt;="&amp;DATE(YEAR(D25),12,31), $J$16:$J$98, "◯")) +
    IF(OR(J25="◯", J25="×"), 0, COUNTIFS($E$16:$E$98, E25, $D$16:$D$98, "&gt;="&amp;DATE(YEAR(D25),1,1), $D$16:$D$98, "&lt;="&amp;DATE(YEAR(D25),12,31), $J$16:$J$98, "×")) +
    COUNTIFS($E$16:E25, E25, $D$16:D25, "&gt;="&amp;DATE(YEAR(D25),1,1), $D$16:D25, "&lt;="&amp;DATE(YEAR(D25),12,31), $J$16:J25, J25)
  )
  &gt; IF(E25="全国高段者大会", 2, IF(OR(E25="地区高段者大会", E25="全国柔道整復師高段者大会", E25="府県高段者大会"), 1, IF(E25="日本ベテランズ国際柔道大会", 100, 100))),
  0,
  IF(E25="日本ベテランズ国際柔道大会",
    MAX(0, MIN(
      IF(J25="◯",
        IF(MATCH(I25,{"女子初段","女子弐段","女子参段","女子四段","女子五段","女子六段","女子七段","女子八段"},0)-MATCH(H25,{"女子初段","女子弐段","女子参段","女子四段","女子五段","女子六段","女子七段","女子八段"},0)&gt;=2, 2, IF(MATCH(I25,{"女子初段","女子弐段","女子参段","女子四段","女子五段","女子六段","女子七段","女子八段"},0)-MATCH(H25,{"女子初段","女子弐段","女子参段","女子四段","女子五段","女子六段","女子七段","女子八段"},0)=1, 1.5, IF(MATCH(I25,{"女子初段","女子弐段","女子参段","女子四段","女子五段","女子六段","女子七段","女子八段"},0)-MATCH(H25,{"女子初段","女子弐段","女子参段","女子四段","女子五段","女子六段","女子七段","女子八段"},0)=0, 1, IF(MATCH(I25,{"女子初段","女子弐段","女子参段","女子四段","女子五段","女子六段","女子七段","女子八段"},0)-MATCH(H25,{"女子初段","女子弐段","女子参段","女子四段","女子五段","女子六段","女子七段","女子八段"},0)=-1, 0.5, IF(MATCH(I25,{"女子初段","女子弐段","女子参段","女子四段","女子五段","女子六段","女子七段","女子八段"},0)-MATCH(H25,{"女子初段","女子弐段","女子参段","女子四段","女子五段","女子六段","女子七段","女子八段"},0)=-2, 0.3, 0))))),
        IF(J25="×",
          IF(MATCH(I25,{"女子初段","女子弐段","女子参段","女子四段","女子五段","女子六段","女子七段","女子八段"},0)-MATCH(H25,{"女子初段","女子弐段","女子参段","女子四段","女子五段","女子六段","女子七段","女子八段"},0)&gt;=2, 1, IF(MATCH(I25,{"女子初段","女子弐段","女子参段","女子四段","女子五段","女子六段","女子七段","女子八段"},0)-MATCH(H25,{"女子初段","女子弐段","女子参段","女子四段","女子五段","女子六段","女子七段","女子八段"},0)=1, 0.75, IF(MATCH(I25,{"女子初段","女子弐段","女子参段","女子四段","女子五段","女子六段","女子七段","女子八段"},0)-MATCH(H25,{"女子初段","女子弐段","女子参段","女子四段","女子五段","女子六段","女子七段","女子八段"},0)=0, 0.5, 0))),
          0
        )
      ),
      1 - SUMIFS($K$16:K24, $E$16:E24, "日本ベテランズ国際柔道大会", $D$16:D24, "&gt;="&amp;DATE(YEAR(D25),1,1), $D$16:D24, "&lt;="&amp;DATE(YEAR(D25),12,31))
    )),
    IF(E25="府県高段者大会",
      IF(J25="◯", 1, IF(J25="×", 0.5, 0)),
      IF(OR(E25="全国高段者大会", E25="地区高段者大会", E25="全国柔道整復師高段者大会"),
        (IF(J25="◯", 1, IF(J25="×", 0.5, 0)) + IF(OR(AND(E25="全国高段者大会", D25&gt;=DATE(2015,4,1)), AND(E25="地区高段者大会", D25&gt;=DATE(2019,4,1))), 0.25, 0)),
        IF(J25="◯",
          LOOKUP(IFERROR(MATCH(I25,{"女子初段","女子弐段","女子参段","女子四段","女子五段","女子六段","女子七段","女子八段"},0)-MATCH(H25,{"女子初段","女子弐段","女子参段","女子四段","女子五段","女子六段","女子七段","女子八段"},0),-10),{-10,-2,-1,0,1,2},{0,0.3,0.5,1,1.5,2}),
          IF(J25="×",
            LOOKUP(IFERROR(MATCH(I25,{"女子初段","女子弐段","女子参段","女子四段","女子五段","女子六段","女子七段","女子八段"},0)-MATCH(H25,{"女子初段","女子弐段","女子参段","女子四段","女子五段","女子六段","女子七段","女子八段"},0),-10),{-10,0,1,2},{0,0.5,0.75,1}),
            0
          )
        )
      )
    )
  )
)))</f>
        <v>0</v>
      </c>
      <c r="L25" s="30" t="s">
        <v>40</v>
      </c>
      <c r="N25" s="25"/>
      <c r="O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</row>
    <row r="26" spans="1:51" ht="15">
      <c r="A26" s="13"/>
      <c r="B26" s="80"/>
      <c r="C26" s="84"/>
      <c r="D26" s="31"/>
      <c r="E26" s="45"/>
      <c r="F26" s="34"/>
      <c r="G26" s="32"/>
      <c r="H26" s="45"/>
      <c r="I26" s="45"/>
      <c r="J26" s="47"/>
      <c r="K26" s="33">
        <f>IF(OR(D26="", E26="", I26=""), 0,
IF(AND(E26="日本ベテランズ国際柔道大会", D26&lt;DATE(2019,1,1)), 0,
IF(
  (
    IF(J26="◯", 0, COUNTIFS($E$16:$E$98, E26, $D$16:$D$98, "&gt;="&amp;DATE(YEAR(D26),1,1), $D$16:$D$98, "&lt;="&amp;DATE(YEAR(D26),12,31), $J$16:$J$98, "◯")) +
    IF(OR(J26="◯", J26="×"), 0, COUNTIFS($E$16:$E$98, E26, $D$16:$D$98, "&gt;="&amp;DATE(YEAR(D26),1,1), $D$16:$D$98, "&lt;="&amp;DATE(YEAR(D26),12,31), $J$16:$J$98, "×")) +
    COUNTIFS($E$16:E26, E26, $D$16:D26, "&gt;="&amp;DATE(YEAR(D26),1,1), $D$16:D26, "&lt;="&amp;DATE(YEAR(D26),12,31), $J$16:J26, J26)
  )
  &gt; IF(E26="全国高段者大会", 2, IF(OR(E26="地区高段者大会", E26="全国柔道整復師高段者大会", E26="府県高段者大会"), 1, IF(E26="日本ベテランズ国際柔道大会", 100, 100))),
  0,
  IF(E26="日本ベテランズ国際柔道大会",
    MAX(0, MIN(
      IF(J26="◯",
        IF(MATCH(I26,{"女子初段","女子弐段","女子参段","女子四段","女子五段","女子六段","女子七段","女子八段"},0)-MATCH(H26,{"女子初段","女子弐段","女子参段","女子四段","女子五段","女子六段","女子七段","女子八段"},0)&gt;=2, 2, IF(MATCH(I26,{"女子初段","女子弐段","女子参段","女子四段","女子五段","女子六段","女子七段","女子八段"},0)-MATCH(H26,{"女子初段","女子弐段","女子参段","女子四段","女子五段","女子六段","女子七段","女子八段"},0)=1, 1.5, IF(MATCH(I26,{"女子初段","女子弐段","女子参段","女子四段","女子五段","女子六段","女子七段","女子八段"},0)-MATCH(H26,{"女子初段","女子弐段","女子参段","女子四段","女子五段","女子六段","女子七段","女子八段"},0)=0, 1, IF(MATCH(I26,{"女子初段","女子弐段","女子参段","女子四段","女子五段","女子六段","女子七段","女子八段"},0)-MATCH(H26,{"女子初段","女子弐段","女子参段","女子四段","女子五段","女子六段","女子七段","女子八段"},0)=-1, 0.5, IF(MATCH(I26,{"女子初段","女子弐段","女子参段","女子四段","女子五段","女子六段","女子七段","女子八段"},0)-MATCH(H26,{"女子初段","女子弐段","女子参段","女子四段","女子五段","女子六段","女子七段","女子八段"},0)=-2, 0.3, 0))))),
        IF(J26="×",
          IF(MATCH(I26,{"女子初段","女子弐段","女子参段","女子四段","女子五段","女子六段","女子七段","女子八段"},0)-MATCH(H26,{"女子初段","女子弐段","女子参段","女子四段","女子五段","女子六段","女子七段","女子八段"},0)&gt;=2, 1, IF(MATCH(I26,{"女子初段","女子弐段","女子参段","女子四段","女子五段","女子六段","女子七段","女子八段"},0)-MATCH(H26,{"女子初段","女子弐段","女子参段","女子四段","女子五段","女子六段","女子七段","女子八段"},0)=1, 0.75, IF(MATCH(I26,{"女子初段","女子弐段","女子参段","女子四段","女子五段","女子六段","女子七段","女子八段"},0)-MATCH(H26,{"女子初段","女子弐段","女子参段","女子四段","女子五段","女子六段","女子七段","女子八段"},0)=0, 0.5, 0))),
          0
        )
      ),
      1 - SUMIFS($K$16:K25, $E$16:E25, "日本ベテランズ国際柔道大会", $D$16:D25, "&gt;="&amp;DATE(YEAR(D26),1,1), $D$16:D25, "&lt;="&amp;DATE(YEAR(D26),12,31))
    )),
    IF(E26="府県高段者大会",
      IF(J26="◯", 1, IF(J26="×", 0.5, 0)),
      IF(OR(E26="全国高段者大会", E26="地区高段者大会", E26="全国柔道整復師高段者大会"),
        (IF(J26="◯", 1, IF(J26="×", 0.5, 0)) + IF(OR(AND(E26="全国高段者大会", D26&gt;=DATE(2015,4,1)), AND(E26="地区高段者大会", D26&gt;=DATE(2019,4,1))), 0.25, 0)),
        IF(J26="◯",
          LOOKUP(IFERROR(MATCH(I26,{"女子初段","女子弐段","女子参段","女子四段","女子五段","女子六段","女子七段","女子八段"},0)-MATCH(H26,{"女子初段","女子弐段","女子参段","女子四段","女子五段","女子六段","女子七段","女子八段"},0),-10),{-10,-2,-1,0,1,2},{0,0.3,0.5,1,1.5,2}),
          IF(J26="×",
            LOOKUP(IFERROR(MATCH(I26,{"女子初段","女子弐段","女子参段","女子四段","女子五段","女子六段","女子七段","女子八段"},0)-MATCH(H26,{"女子初段","女子弐段","女子参段","女子四段","女子五段","女子六段","女子七段","女子八段"},0),-10),{-10,0,1,2},{0,0.5,0.75,1}),
            0
          )
        )
      )
    )
  )
)))</f>
        <v>0</v>
      </c>
      <c r="L26" s="30">
        <f>SUM(L22,L24)</f>
        <v>0</v>
      </c>
      <c r="N26" s="25"/>
      <c r="O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</row>
    <row r="27" spans="1:51" ht="15">
      <c r="A27" s="13"/>
      <c r="B27" s="80"/>
      <c r="C27" s="84"/>
      <c r="D27" s="31"/>
      <c r="E27" s="45"/>
      <c r="F27" s="34"/>
      <c r="G27" s="32"/>
      <c r="H27" s="45"/>
      <c r="I27" s="45"/>
      <c r="J27" s="47"/>
      <c r="K27" s="35">
        <f>IF(OR(D27="", E27="", I27=""), 0,
IF(AND(E27="日本ベテランズ国際柔道大会", D27&lt;DATE(2019,1,1)), 0,
IF(
  (
    IF(J27="◯", 0, COUNTIFS($E$16:$E$98, E27, $D$16:$D$98, "&gt;="&amp;DATE(YEAR(D27),1,1), $D$16:$D$98, "&lt;="&amp;DATE(YEAR(D27),12,31), $J$16:$J$98, "◯")) +
    IF(OR(J27="◯", J27="×"), 0, COUNTIFS($E$16:$E$98, E27, $D$16:$D$98, "&gt;="&amp;DATE(YEAR(D27),1,1), $D$16:$D$98, "&lt;="&amp;DATE(YEAR(D27),12,31), $J$16:$J$98, "×")) +
    COUNTIFS($E$16:E27, E27, $D$16:D27, "&gt;="&amp;DATE(YEAR(D27),1,1), $D$16:D27, "&lt;="&amp;DATE(YEAR(D27),12,31), $J$16:J27, J27)
  )
  &gt; IF(E27="全国高段者大会", 2, IF(OR(E27="地区高段者大会", E27="全国柔道整復師高段者大会", E27="府県高段者大会"), 1, IF(E27="日本ベテランズ国際柔道大会", 100, 100))),
  0,
  IF(E27="日本ベテランズ国際柔道大会",
    MAX(0, MIN(
      IF(J27="◯",
        IF(MATCH(I27,{"女子初段","女子弐段","女子参段","女子四段","女子五段","女子六段","女子七段","女子八段"},0)-MATCH(H27,{"女子初段","女子弐段","女子参段","女子四段","女子五段","女子六段","女子七段","女子八段"},0)&gt;=2, 2, IF(MATCH(I27,{"女子初段","女子弐段","女子参段","女子四段","女子五段","女子六段","女子七段","女子八段"},0)-MATCH(H27,{"女子初段","女子弐段","女子参段","女子四段","女子五段","女子六段","女子七段","女子八段"},0)=1, 1.5, IF(MATCH(I27,{"女子初段","女子弐段","女子参段","女子四段","女子五段","女子六段","女子七段","女子八段"},0)-MATCH(H27,{"女子初段","女子弐段","女子参段","女子四段","女子五段","女子六段","女子七段","女子八段"},0)=0, 1, IF(MATCH(I27,{"女子初段","女子弐段","女子参段","女子四段","女子五段","女子六段","女子七段","女子八段"},0)-MATCH(H27,{"女子初段","女子弐段","女子参段","女子四段","女子五段","女子六段","女子七段","女子八段"},0)=-1, 0.5, IF(MATCH(I27,{"女子初段","女子弐段","女子参段","女子四段","女子五段","女子六段","女子七段","女子八段"},0)-MATCH(H27,{"女子初段","女子弐段","女子参段","女子四段","女子五段","女子六段","女子七段","女子八段"},0)=-2, 0.3, 0))))),
        IF(J27="×",
          IF(MATCH(I27,{"女子初段","女子弐段","女子参段","女子四段","女子五段","女子六段","女子七段","女子八段"},0)-MATCH(H27,{"女子初段","女子弐段","女子参段","女子四段","女子五段","女子六段","女子七段","女子八段"},0)&gt;=2, 1, IF(MATCH(I27,{"女子初段","女子弐段","女子参段","女子四段","女子五段","女子六段","女子七段","女子八段"},0)-MATCH(H27,{"女子初段","女子弐段","女子参段","女子四段","女子五段","女子六段","女子七段","女子八段"},0)=1, 0.75, IF(MATCH(I27,{"女子初段","女子弐段","女子参段","女子四段","女子五段","女子六段","女子七段","女子八段"},0)-MATCH(H27,{"女子初段","女子弐段","女子参段","女子四段","女子五段","女子六段","女子七段","女子八段"},0)=0, 0.5, 0))),
          0
        )
      ),
      1 - SUMIFS($K$16:K26, $E$16:E26, "日本ベテランズ国際柔道大会", $D$16:D26, "&gt;="&amp;DATE(YEAR(D27),1,1), $D$16:D26, "&lt;="&amp;DATE(YEAR(D27),12,31))
    )),
    IF(E27="府県高段者大会",
      IF(J27="◯", 1, IF(J27="×", 0.5, 0)),
      IF(OR(E27="全国高段者大会", E27="地区高段者大会", E27="全国柔道整復師高段者大会"),
        (IF(J27="◯", 1, IF(J27="×", 0.5, 0)) + IF(OR(AND(E27="全国高段者大会", D27&gt;=DATE(2015,4,1)), AND(E27="地区高段者大会", D27&gt;=DATE(2019,4,1))), 0.25, 0)),
        IF(J27="◯",
          LOOKUP(IFERROR(MATCH(I27,{"女子初段","女子弐段","女子参段","女子四段","女子五段","女子六段","女子七段","女子八段"},0)-MATCH(H27,{"女子初段","女子弐段","女子参段","女子四段","女子五段","女子六段","女子七段","女子八段"},0),-10),{-10,-2,-1,0,1,2},{0,0.3,0.5,1,1.5,2}),
          IF(J27="×",
            LOOKUP(IFERROR(MATCH(I27,{"女子初段","女子弐段","女子参段","女子四段","女子五段","女子六段","女子七段","女子八段"},0)-MATCH(H27,{"女子初段","女子弐段","女子参段","女子四段","女子五段","女子六段","女子七段","女子八段"},0),-10),{-10,0,1,2},{0,0.5,0.75,1}),
            0
          )
        )
      )
    )
  )
)))</f>
        <v>0</v>
      </c>
      <c r="N27" s="25"/>
      <c r="O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</row>
    <row r="28" spans="1:51" ht="15">
      <c r="A28" s="13"/>
      <c r="B28" s="80"/>
      <c r="C28" s="84"/>
      <c r="D28" s="31"/>
      <c r="E28" s="45"/>
      <c r="F28" s="34"/>
      <c r="G28" s="32"/>
      <c r="H28" s="45"/>
      <c r="I28" s="45"/>
      <c r="J28" s="47"/>
      <c r="K28" s="35">
        <f>IF(OR(D28="", E28="", I28=""), 0,
IF(AND(E28="日本ベテランズ国際柔道大会", D28&lt;DATE(2019,1,1)), 0,
IF(
  (
    IF(J28="◯", 0, COUNTIFS($E$16:$E$98, E28, $D$16:$D$98, "&gt;="&amp;DATE(YEAR(D28),1,1), $D$16:$D$98, "&lt;="&amp;DATE(YEAR(D28),12,31), $J$16:$J$98, "◯")) +
    IF(OR(J28="◯", J28="×"), 0, COUNTIFS($E$16:$E$98, E28, $D$16:$D$98, "&gt;="&amp;DATE(YEAR(D28),1,1), $D$16:$D$98, "&lt;="&amp;DATE(YEAR(D28),12,31), $J$16:$J$98, "×")) +
    COUNTIFS($E$16:E28, E28, $D$16:D28, "&gt;="&amp;DATE(YEAR(D28),1,1), $D$16:D28, "&lt;="&amp;DATE(YEAR(D28),12,31), $J$16:J28, J28)
  )
  &gt; IF(E28="全国高段者大会", 2, IF(OR(E28="地区高段者大会", E28="全国柔道整復師高段者大会", E28="府県高段者大会"), 1, IF(E28="日本ベテランズ国際柔道大会", 100, 100))),
  0,
  IF(E28="日本ベテランズ国際柔道大会",
    MAX(0, MIN(
      IF(J28="◯",
        IF(MATCH(I28,{"女子初段","女子弐段","女子参段","女子四段","女子五段","女子六段","女子七段","女子八段"},0)-MATCH(H28,{"女子初段","女子弐段","女子参段","女子四段","女子五段","女子六段","女子七段","女子八段"},0)&gt;=2, 2, IF(MATCH(I28,{"女子初段","女子弐段","女子参段","女子四段","女子五段","女子六段","女子七段","女子八段"},0)-MATCH(H28,{"女子初段","女子弐段","女子参段","女子四段","女子五段","女子六段","女子七段","女子八段"},0)=1, 1.5, IF(MATCH(I28,{"女子初段","女子弐段","女子参段","女子四段","女子五段","女子六段","女子七段","女子八段"},0)-MATCH(H28,{"女子初段","女子弐段","女子参段","女子四段","女子五段","女子六段","女子七段","女子八段"},0)=0, 1, IF(MATCH(I28,{"女子初段","女子弐段","女子参段","女子四段","女子五段","女子六段","女子七段","女子八段"},0)-MATCH(H28,{"女子初段","女子弐段","女子参段","女子四段","女子五段","女子六段","女子七段","女子八段"},0)=-1, 0.5, IF(MATCH(I28,{"女子初段","女子弐段","女子参段","女子四段","女子五段","女子六段","女子七段","女子八段"},0)-MATCH(H28,{"女子初段","女子弐段","女子参段","女子四段","女子五段","女子六段","女子七段","女子八段"},0)=-2, 0.3, 0))))),
        IF(J28="×",
          IF(MATCH(I28,{"女子初段","女子弐段","女子参段","女子四段","女子五段","女子六段","女子七段","女子八段"},0)-MATCH(H28,{"女子初段","女子弐段","女子参段","女子四段","女子五段","女子六段","女子七段","女子八段"},0)&gt;=2, 1, IF(MATCH(I28,{"女子初段","女子弐段","女子参段","女子四段","女子五段","女子六段","女子七段","女子八段"},0)-MATCH(H28,{"女子初段","女子弐段","女子参段","女子四段","女子五段","女子六段","女子七段","女子八段"},0)=1, 0.75, IF(MATCH(I28,{"女子初段","女子弐段","女子参段","女子四段","女子五段","女子六段","女子七段","女子八段"},0)-MATCH(H28,{"女子初段","女子弐段","女子参段","女子四段","女子五段","女子六段","女子七段","女子八段"},0)=0, 0.5, 0))),
          0
        )
      ),
      1 - SUMIFS($K$16:K27, $E$16:E27, "日本ベテランズ国際柔道大会", $D$16:D27, "&gt;="&amp;DATE(YEAR(D28),1,1), $D$16:D27, "&lt;="&amp;DATE(YEAR(D28),12,31))
    )),
    IF(E28="府県高段者大会",
      IF(J28="◯", 1, IF(J28="×", 0.5, 0)),
      IF(OR(E28="全国高段者大会", E28="地区高段者大会", E28="全国柔道整復師高段者大会"),
        (IF(J28="◯", 1, IF(J28="×", 0.5, 0)) + IF(OR(AND(E28="全国高段者大会", D28&gt;=DATE(2015,4,1)), AND(E28="地区高段者大会", D28&gt;=DATE(2019,4,1))), 0.25, 0)),
        IF(J28="◯",
          LOOKUP(IFERROR(MATCH(I28,{"女子初段","女子弐段","女子参段","女子四段","女子五段","女子六段","女子七段","女子八段"},0)-MATCH(H28,{"女子初段","女子弐段","女子参段","女子四段","女子五段","女子六段","女子七段","女子八段"},0),-10),{-10,-2,-1,0,1,2},{0,0.3,0.5,1,1.5,2}),
          IF(J28="×",
            LOOKUP(IFERROR(MATCH(I28,{"女子初段","女子弐段","女子参段","女子四段","女子五段","女子六段","女子七段","女子八段"},0)-MATCH(H28,{"女子初段","女子弐段","女子参段","女子四段","女子五段","女子六段","女子七段","女子八段"},0),-10),{-10,0,1,2},{0,0.5,0.75,1}),
            0
          )
        )
      )
    )
  )
)))</f>
        <v>0</v>
      </c>
      <c r="L28" s="36"/>
      <c r="N28" s="25"/>
      <c r="O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</row>
    <row r="29" spans="1:51" ht="15">
      <c r="A29" s="13"/>
      <c r="B29" s="80"/>
      <c r="C29" s="84"/>
      <c r="D29" s="31"/>
      <c r="E29" s="45"/>
      <c r="F29" s="34"/>
      <c r="G29" s="32"/>
      <c r="H29" s="45"/>
      <c r="I29" s="45"/>
      <c r="J29" s="47"/>
      <c r="K29" s="35">
        <f>IF(OR(D29="", E29="", I29=""), 0,
IF(AND(E29="日本ベテランズ国際柔道大会", D29&lt;DATE(2019,1,1)), 0,
IF(
  (
    IF(J29="◯", 0, COUNTIFS($E$16:$E$98, E29, $D$16:$D$98, "&gt;="&amp;DATE(YEAR(D29),1,1), $D$16:$D$98, "&lt;="&amp;DATE(YEAR(D29),12,31), $J$16:$J$98, "◯")) +
    IF(OR(J29="◯", J29="×"), 0, COUNTIFS($E$16:$E$98, E29, $D$16:$D$98, "&gt;="&amp;DATE(YEAR(D29),1,1), $D$16:$D$98, "&lt;="&amp;DATE(YEAR(D29),12,31), $J$16:$J$98, "×")) +
    COUNTIFS($E$16:E29, E29, $D$16:D29, "&gt;="&amp;DATE(YEAR(D29),1,1), $D$16:D29, "&lt;="&amp;DATE(YEAR(D29),12,31), $J$16:J29, J29)
  )
  &gt; IF(E29="全国高段者大会", 2, IF(OR(E29="地区高段者大会", E29="全国柔道整復師高段者大会", E29="府県高段者大会"), 1, IF(E29="日本ベテランズ国際柔道大会", 100, 100))),
  0,
  IF(E29="日本ベテランズ国際柔道大会",
    MAX(0, MIN(
      IF(J29="◯",
        IF(MATCH(I29,{"女子初段","女子弐段","女子参段","女子四段","女子五段","女子六段","女子七段","女子八段"},0)-MATCH(H29,{"女子初段","女子弐段","女子参段","女子四段","女子五段","女子六段","女子七段","女子八段"},0)&gt;=2, 2, IF(MATCH(I29,{"女子初段","女子弐段","女子参段","女子四段","女子五段","女子六段","女子七段","女子八段"},0)-MATCH(H29,{"女子初段","女子弐段","女子参段","女子四段","女子五段","女子六段","女子七段","女子八段"},0)=1, 1.5, IF(MATCH(I29,{"女子初段","女子弐段","女子参段","女子四段","女子五段","女子六段","女子七段","女子八段"},0)-MATCH(H29,{"女子初段","女子弐段","女子参段","女子四段","女子五段","女子六段","女子七段","女子八段"},0)=0, 1, IF(MATCH(I29,{"女子初段","女子弐段","女子参段","女子四段","女子五段","女子六段","女子七段","女子八段"},0)-MATCH(H29,{"女子初段","女子弐段","女子参段","女子四段","女子五段","女子六段","女子七段","女子八段"},0)=-1, 0.5, IF(MATCH(I29,{"女子初段","女子弐段","女子参段","女子四段","女子五段","女子六段","女子七段","女子八段"},0)-MATCH(H29,{"女子初段","女子弐段","女子参段","女子四段","女子五段","女子六段","女子七段","女子八段"},0)=-2, 0.3, 0))))),
        IF(J29="×",
          IF(MATCH(I29,{"女子初段","女子弐段","女子参段","女子四段","女子五段","女子六段","女子七段","女子八段"},0)-MATCH(H29,{"女子初段","女子弐段","女子参段","女子四段","女子五段","女子六段","女子七段","女子八段"},0)&gt;=2, 1, IF(MATCH(I29,{"女子初段","女子弐段","女子参段","女子四段","女子五段","女子六段","女子七段","女子八段"},0)-MATCH(H29,{"女子初段","女子弐段","女子参段","女子四段","女子五段","女子六段","女子七段","女子八段"},0)=1, 0.75, IF(MATCH(I29,{"女子初段","女子弐段","女子参段","女子四段","女子五段","女子六段","女子七段","女子八段"},0)-MATCH(H29,{"女子初段","女子弐段","女子参段","女子四段","女子五段","女子六段","女子七段","女子八段"},0)=0, 0.5, 0))),
          0
        )
      ),
      1 - SUMIFS($K$16:K28, $E$16:E28, "日本ベテランズ国際柔道大会", $D$16:D28, "&gt;="&amp;DATE(YEAR(D29),1,1), $D$16:D28, "&lt;="&amp;DATE(YEAR(D29),12,31))
    )),
    IF(E29="府県高段者大会",
      IF(J29="◯", 1, IF(J29="×", 0.5, 0)),
      IF(OR(E29="全国高段者大会", E29="地区高段者大会", E29="全国柔道整復師高段者大会"),
        (IF(J29="◯", 1, IF(J29="×", 0.5, 0)) + IF(OR(AND(E29="全国高段者大会", D29&gt;=DATE(2015,4,1)), AND(E29="地区高段者大会", D29&gt;=DATE(2019,4,1))), 0.25, 0)),
        IF(J29="◯",
          LOOKUP(IFERROR(MATCH(I29,{"女子初段","女子弐段","女子参段","女子四段","女子五段","女子六段","女子七段","女子八段"},0)-MATCH(H29,{"女子初段","女子弐段","女子参段","女子四段","女子五段","女子六段","女子七段","女子八段"},0),-10),{-10,-2,-1,0,1,2},{0,0.3,0.5,1,1.5,2}),
          IF(J29="×",
            LOOKUP(IFERROR(MATCH(I29,{"女子初段","女子弐段","女子参段","女子四段","女子五段","女子六段","女子七段","女子八段"},0)-MATCH(H29,{"女子初段","女子弐段","女子参段","女子四段","女子五段","女子六段","女子七段","女子八段"},0),-10),{-10,0,1,2},{0,0.5,0.75,1}),
            0
          )
        )
      )
    )
  )
)))</f>
        <v>0</v>
      </c>
      <c r="L29" s="36"/>
      <c r="N29" s="25"/>
      <c r="O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</row>
    <row r="30" spans="1:51" ht="15">
      <c r="A30" s="13"/>
      <c r="B30" s="80"/>
      <c r="C30" s="84"/>
      <c r="D30" s="31"/>
      <c r="E30" s="45"/>
      <c r="F30" s="34"/>
      <c r="G30" s="32"/>
      <c r="H30" s="45"/>
      <c r="I30" s="45"/>
      <c r="J30" s="47"/>
      <c r="K30" s="35">
        <f>IF(OR(D30="", E30="", I30=""), 0,
IF(AND(E30="日本ベテランズ国際柔道大会", D30&lt;DATE(2019,1,1)), 0,
IF(
  (
    IF(J30="◯", 0, COUNTIFS($E$16:$E$98, E30, $D$16:$D$98, "&gt;="&amp;DATE(YEAR(D30),1,1), $D$16:$D$98, "&lt;="&amp;DATE(YEAR(D30),12,31), $J$16:$J$98, "◯")) +
    IF(OR(J30="◯", J30="×"), 0, COUNTIFS($E$16:$E$98, E30, $D$16:$D$98, "&gt;="&amp;DATE(YEAR(D30),1,1), $D$16:$D$98, "&lt;="&amp;DATE(YEAR(D30),12,31), $J$16:$J$98, "×")) +
    COUNTIFS($E$16:E30, E30, $D$16:D30, "&gt;="&amp;DATE(YEAR(D30),1,1), $D$16:D30, "&lt;="&amp;DATE(YEAR(D30),12,31), $J$16:J30, J30)
  )
  &gt; IF(E30="全国高段者大会", 2, IF(OR(E30="地区高段者大会", E30="全国柔道整復師高段者大会", E30="府県高段者大会"), 1, IF(E30="日本ベテランズ国際柔道大会", 100, 100))),
  0,
  IF(E30="日本ベテランズ国際柔道大会",
    MAX(0, MIN(
      IF(J30="◯",
        IF(MATCH(I30,{"女子初段","女子弐段","女子参段","女子四段","女子五段","女子六段","女子七段","女子八段"},0)-MATCH(H30,{"女子初段","女子弐段","女子参段","女子四段","女子五段","女子六段","女子七段","女子八段"},0)&gt;=2, 2, IF(MATCH(I30,{"女子初段","女子弐段","女子参段","女子四段","女子五段","女子六段","女子七段","女子八段"},0)-MATCH(H30,{"女子初段","女子弐段","女子参段","女子四段","女子五段","女子六段","女子七段","女子八段"},0)=1, 1.5, IF(MATCH(I30,{"女子初段","女子弐段","女子参段","女子四段","女子五段","女子六段","女子七段","女子八段"},0)-MATCH(H30,{"女子初段","女子弐段","女子参段","女子四段","女子五段","女子六段","女子七段","女子八段"},0)=0, 1, IF(MATCH(I30,{"女子初段","女子弐段","女子参段","女子四段","女子五段","女子六段","女子七段","女子八段"},0)-MATCH(H30,{"女子初段","女子弐段","女子参段","女子四段","女子五段","女子六段","女子七段","女子八段"},0)=-1, 0.5, IF(MATCH(I30,{"女子初段","女子弐段","女子参段","女子四段","女子五段","女子六段","女子七段","女子八段"},0)-MATCH(H30,{"女子初段","女子弐段","女子参段","女子四段","女子五段","女子六段","女子七段","女子八段"},0)=-2, 0.3, 0))))),
        IF(J30="×",
          IF(MATCH(I30,{"女子初段","女子弐段","女子参段","女子四段","女子五段","女子六段","女子七段","女子八段"},0)-MATCH(H30,{"女子初段","女子弐段","女子参段","女子四段","女子五段","女子六段","女子七段","女子八段"},0)&gt;=2, 1, IF(MATCH(I30,{"女子初段","女子弐段","女子参段","女子四段","女子五段","女子六段","女子七段","女子八段"},0)-MATCH(H30,{"女子初段","女子弐段","女子参段","女子四段","女子五段","女子六段","女子七段","女子八段"},0)=1, 0.75, IF(MATCH(I30,{"女子初段","女子弐段","女子参段","女子四段","女子五段","女子六段","女子七段","女子八段"},0)-MATCH(H30,{"女子初段","女子弐段","女子参段","女子四段","女子五段","女子六段","女子七段","女子八段"},0)=0, 0.5, 0))),
          0
        )
      ),
      1 - SUMIFS($K$16:K29, $E$16:E29, "日本ベテランズ国際柔道大会", $D$16:D29, "&gt;="&amp;DATE(YEAR(D30),1,1), $D$16:D29, "&lt;="&amp;DATE(YEAR(D30),12,31))
    )),
    IF(E30="府県高段者大会",
      IF(J30="◯", 1, IF(J30="×", 0.5, 0)),
      IF(OR(E30="全国高段者大会", E30="地区高段者大会", E30="全国柔道整復師高段者大会"),
        (IF(J30="◯", 1, IF(J30="×", 0.5, 0)) + IF(OR(AND(E30="全国高段者大会", D30&gt;=DATE(2015,4,1)), AND(E30="地区高段者大会", D30&gt;=DATE(2019,4,1))), 0.25, 0)),
        IF(J30="◯",
          LOOKUP(IFERROR(MATCH(I30,{"女子初段","女子弐段","女子参段","女子四段","女子五段","女子六段","女子七段","女子八段"},0)-MATCH(H30,{"女子初段","女子弐段","女子参段","女子四段","女子五段","女子六段","女子七段","女子八段"},0),-10),{-10,-2,-1,0,1,2},{0,0.3,0.5,1,1.5,2}),
          IF(J30="×",
            LOOKUP(IFERROR(MATCH(I30,{"女子初段","女子弐段","女子参段","女子四段","女子五段","女子六段","女子七段","女子八段"},0)-MATCH(H30,{"女子初段","女子弐段","女子参段","女子四段","女子五段","女子六段","女子七段","女子八段"},0),-10),{-10,0,1,2},{0,0.5,0.75,1}),
            0
          )
        )
      )
    )
  )
)))</f>
        <v>0</v>
      </c>
      <c r="L30" s="36"/>
      <c r="N30" s="25"/>
      <c r="O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</row>
    <row r="31" spans="1:51" ht="15">
      <c r="A31" s="13"/>
      <c r="B31" s="80"/>
      <c r="C31" s="84"/>
      <c r="D31" s="31"/>
      <c r="E31" s="45"/>
      <c r="F31" s="34"/>
      <c r="G31" s="32"/>
      <c r="H31" s="45"/>
      <c r="I31" s="45"/>
      <c r="J31" s="47"/>
      <c r="K31" s="35">
        <f>IF(OR(D31="", E31="", I31=""), 0,
IF(AND(E31="日本ベテランズ国際柔道大会", D31&lt;DATE(2019,1,1)), 0,
IF(
  (
    IF(J31="◯", 0, COUNTIFS($E$16:$E$98, E31, $D$16:$D$98, "&gt;="&amp;DATE(YEAR(D31),1,1), $D$16:$D$98, "&lt;="&amp;DATE(YEAR(D31),12,31), $J$16:$J$98, "◯")) +
    IF(OR(J31="◯", J31="×"), 0, COUNTIFS($E$16:$E$98, E31, $D$16:$D$98, "&gt;="&amp;DATE(YEAR(D31),1,1), $D$16:$D$98, "&lt;="&amp;DATE(YEAR(D31),12,31), $J$16:$J$98, "×")) +
    COUNTIFS($E$16:E31, E31, $D$16:D31, "&gt;="&amp;DATE(YEAR(D31),1,1), $D$16:D31, "&lt;="&amp;DATE(YEAR(D31),12,31), $J$16:J31, J31)
  )
  &gt; IF(E31="全国高段者大会", 2, IF(OR(E31="地区高段者大会", E31="全国柔道整復師高段者大会", E31="府県高段者大会"), 1, IF(E31="日本ベテランズ国際柔道大会", 100, 100))),
  0,
  IF(E31="日本ベテランズ国際柔道大会",
    MAX(0, MIN(
      IF(J31="◯",
        IF(MATCH(I31,{"女子初段","女子弐段","女子参段","女子四段","女子五段","女子六段","女子七段","女子八段"},0)-MATCH(H31,{"女子初段","女子弐段","女子参段","女子四段","女子五段","女子六段","女子七段","女子八段"},0)&gt;=2, 2, IF(MATCH(I31,{"女子初段","女子弐段","女子参段","女子四段","女子五段","女子六段","女子七段","女子八段"},0)-MATCH(H31,{"女子初段","女子弐段","女子参段","女子四段","女子五段","女子六段","女子七段","女子八段"},0)=1, 1.5, IF(MATCH(I31,{"女子初段","女子弐段","女子参段","女子四段","女子五段","女子六段","女子七段","女子八段"},0)-MATCH(H31,{"女子初段","女子弐段","女子参段","女子四段","女子五段","女子六段","女子七段","女子八段"},0)=0, 1, IF(MATCH(I31,{"女子初段","女子弐段","女子参段","女子四段","女子五段","女子六段","女子七段","女子八段"},0)-MATCH(H31,{"女子初段","女子弐段","女子参段","女子四段","女子五段","女子六段","女子七段","女子八段"},0)=-1, 0.5, IF(MATCH(I31,{"女子初段","女子弐段","女子参段","女子四段","女子五段","女子六段","女子七段","女子八段"},0)-MATCH(H31,{"女子初段","女子弐段","女子参段","女子四段","女子五段","女子六段","女子七段","女子八段"},0)=-2, 0.3, 0))))),
        IF(J31="×",
          IF(MATCH(I31,{"女子初段","女子弐段","女子参段","女子四段","女子五段","女子六段","女子七段","女子八段"},0)-MATCH(H31,{"女子初段","女子弐段","女子参段","女子四段","女子五段","女子六段","女子七段","女子八段"},0)&gt;=2, 1, IF(MATCH(I31,{"女子初段","女子弐段","女子参段","女子四段","女子五段","女子六段","女子七段","女子八段"},0)-MATCH(H31,{"女子初段","女子弐段","女子参段","女子四段","女子五段","女子六段","女子七段","女子八段"},0)=1, 0.75, IF(MATCH(I31,{"女子初段","女子弐段","女子参段","女子四段","女子五段","女子六段","女子七段","女子八段"},0)-MATCH(H31,{"女子初段","女子弐段","女子参段","女子四段","女子五段","女子六段","女子七段","女子八段"},0)=0, 0.5, 0))),
          0
        )
      ),
      1 - SUMIFS($K$16:K30, $E$16:E30, "日本ベテランズ国際柔道大会", $D$16:D30, "&gt;="&amp;DATE(YEAR(D31),1,1), $D$16:D30, "&lt;="&amp;DATE(YEAR(D31),12,31))
    )),
    IF(E31="府県高段者大会",
      IF(J31="◯", 1, IF(J31="×", 0.5, 0)),
      IF(OR(E31="全国高段者大会", E31="地区高段者大会", E31="全国柔道整復師高段者大会"),
        (IF(J31="◯", 1, IF(J31="×", 0.5, 0)) + IF(OR(AND(E31="全国高段者大会", D31&gt;=DATE(2015,4,1)), AND(E31="地区高段者大会", D31&gt;=DATE(2019,4,1))), 0.25, 0)),
        IF(J31="◯",
          LOOKUP(IFERROR(MATCH(I31,{"女子初段","女子弐段","女子参段","女子四段","女子五段","女子六段","女子七段","女子八段"},0)-MATCH(H31,{"女子初段","女子弐段","女子参段","女子四段","女子五段","女子六段","女子七段","女子八段"},0),-10),{-10,-2,-1,0,1,2},{0,0.3,0.5,1,1.5,2}),
          IF(J31="×",
            LOOKUP(IFERROR(MATCH(I31,{"女子初段","女子弐段","女子参段","女子四段","女子五段","女子六段","女子七段","女子八段"},0)-MATCH(H31,{"女子初段","女子弐段","女子参段","女子四段","女子五段","女子六段","女子七段","女子八段"},0),-10),{-10,0,1,2},{0,0.5,0.75,1}),
            0
          )
        )
      )
    )
  )
)))</f>
        <v>0</v>
      </c>
      <c r="L31" s="36"/>
      <c r="N31" s="25"/>
      <c r="O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</row>
    <row r="32" spans="1:51" ht="15">
      <c r="A32" s="13"/>
      <c r="B32" s="80"/>
      <c r="C32" s="84"/>
      <c r="D32" s="31"/>
      <c r="E32" s="45"/>
      <c r="G32" s="32"/>
      <c r="H32" s="45"/>
      <c r="I32" s="45"/>
      <c r="J32" s="47"/>
      <c r="K32" s="35">
        <f>IF(OR(D32="", E32="", I32=""), 0,
IF(AND(E32="日本ベテランズ国際柔道大会", D32&lt;DATE(2019,1,1)), 0,
IF(
  (
    IF(J32="◯", 0, COUNTIFS($E$16:$E$98, E32, $D$16:$D$98, "&gt;="&amp;DATE(YEAR(D32),1,1), $D$16:$D$98, "&lt;="&amp;DATE(YEAR(D32),12,31), $J$16:$J$98, "◯")) +
    IF(OR(J32="◯", J32="×"), 0, COUNTIFS($E$16:$E$98, E32, $D$16:$D$98, "&gt;="&amp;DATE(YEAR(D32),1,1), $D$16:$D$98, "&lt;="&amp;DATE(YEAR(D32),12,31), $J$16:$J$98, "×")) +
    COUNTIFS($E$16:E32, E32, $D$16:D32, "&gt;="&amp;DATE(YEAR(D32),1,1), $D$16:D32, "&lt;="&amp;DATE(YEAR(D32),12,31), $J$16:J32, J32)
  )
  &gt; IF(E32="全国高段者大会", 2, IF(OR(E32="地区高段者大会", E32="全国柔道整復師高段者大会", E32="府県高段者大会"), 1, IF(E32="日本ベテランズ国際柔道大会", 100, 100))),
  0,
  IF(E32="日本ベテランズ国際柔道大会",
    MAX(0, MIN(
      IF(J32="◯",
        IF(MATCH(I32,{"女子初段","女子弐段","女子参段","女子四段","女子五段","女子六段","女子七段","女子八段"},0)-MATCH(H32,{"女子初段","女子弐段","女子参段","女子四段","女子五段","女子六段","女子七段","女子八段"},0)&gt;=2, 2, IF(MATCH(I32,{"女子初段","女子弐段","女子参段","女子四段","女子五段","女子六段","女子七段","女子八段"},0)-MATCH(H32,{"女子初段","女子弐段","女子参段","女子四段","女子五段","女子六段","女子七段","女子八段"},0)=1, 1.5, IF(MATCH(I32,{"女子初段","女子弐段","女子参段","女子四段","女子五段","女子六段","女子七段","女子八段"},0)-MATCH(H32,{"女子初段","女子弐段","女子参段","女子四段","女子五段","女子六段","女子七段","女子八段"},0)=0, 1, IF(MATCH(I32,{"女子初段","女子弐段","女子参段","女子四段","女子五段","女子六段","女子七段","女子八段"},0)-MATCH(H32,{"女子初段","女子弐段","女子参段","女子四段","女子五段","女子六段","女子七段","女子八段"},0)=-1, 0.5, IF(MATCH(I32,{"女子初段","女子弐段","女子参段","女子四段","女子五段","女子六段","女子七段","女子八段"},0)-MATCH(H32,{"女子初段","女子弐段","女子参段","女子四段","女子五段","女子六段","女子七段","女子八段"},0)=-2, 0.3, 0))))),
        IF(J32="×",
          IF(MATCH(I32,{"女子初段","女子弐段","女子参段","女子四段","女子五段","女子六段","女子七段","女子八段"},0)-MATCH(H32,{"女子初段","女子弐段","女子参段","女子四段","女子五段","女子六段","女子七段","女子八段"},0)&gt;=2, 1, IF(MATCH(I32,{"女子初段","女子弐段","女子参段","女子四段","女子五段","女子六段","女子七段","女子八段"},0)-MATCH(H32,{"女子初段","女子弐段","女子参段","女子四段","女子五段","女子六段","女子七段","女子八段"},0)=1, 0.75, IF(MATCH(I32,{"女子初段","女子弐段","女子参段","女子四段","女子五段","女子六段","女子七段","女子八段"},0)-MATCH(H32,{"女子初段","女子弐段","女子参段","女子四段","女子五段","女子六段","女子七段","女子八段"},0)=0, 0.5, 0))),
          0
        )
      ),
      1 - SUMIFS($K$16:K31, $E$16:E31, "日本ベテランズ国際柔道大会", $D$16:D31, "&gt;="&amp;DATE(YEAR(D32),1,1), $D$16:D31, "&lt;="&amp;DATE(YEAR(D32),12,31))
    )),
    IF(E32="府県高段者大会",
      IF(J32="◯", 1, IF(J32="×", 0.5, 0)),
      IF(OR(E32="全国高段者大会", E32="地区高段者大会", E32="全国柔道整復師高段者大会"),
        (IF(J32="◯", 1, IF(J32="×", 0.5, 0)) + IF(OR(AND(E32="全国高段者大会", D32&gt;=DATE(2015,4,1)), AND(E32="地区高段者大会", D32&gt;=DATE(2019,4,1))), 0.25, 0)),
        IF(J32="◯",
          LOOKUP(IFERROR(MATCH(I32,{"女子初段","女子弐段","女子参段","女子四段","女子五段","女子六段","女子七段","女子八段"},0)-MATCH(H32,{"女子初段","女子弐段","女子参段","女子四段","女子五段","女子六段","女子七段","女子八段"},0),-10),{-10,-2,-1,0,1,2},{0,0.3,0.5,1,1.5,2}),
          IF(J32="×",
            LOOKUP(IFERROR(MATCH(I32,{"女子初段","女子弐段","女子参段","女子四段","女子五段","女子六段","女子七段","女子八段"},0)-MATCH(H32,{"女子初段","女子弐段","女子参段","女子四段","女子五段","女子六段","女子七段","女子八段"},0),-10),{-10,0,1,2},{0,0.5,0.75,1}),
            0
          )
        )
      )
    )
  )
)))</f>
        <v>0</v>
      </c>
      <c r="L32" s="36"/>
      <c r="N32" s="25"/>
      <c r="O32" s="25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</row>
    <row r="33" spans="1:51" ht="15">
      <c r="A33" s="13"/>
      <c r="B33" s="80"/>
      <c r="C33" s="84"/>
      <c r="D33" s="31"/>
      <c r="E33" s="45"/>
      <c r="F33" s="34"/>
      <c r="G33" s="32"/>
      <c r="H33" s="45"/>
      <c r="I33" s="45"/>
      <c r="J33" s="47"/>
      <c r="K33" s="35">
        <f>IF(OR(D33="", E33="", I33=""), 0,
IF(AND(E33="日本ベテランズ国際柔道大会", D33&lt;DATE(2019,1,1)), 0,
IF(
  (
    IF(J33="◯", 0, COUNTIFS($E$16:$E$98, E33, $D$16:$D$98, "&gt;="&amp;DATE(YEAR(D33),1,1), $D$16:$D$98, "&lt;="&amp;DATE(YEAR(D33),12,31), $J$16:$J$98, "◯")) +
    IF(OR(J33="◯", J33="×"), 0, COUNTIFS($E$16:$E$98, E33, $D$16:$D$98, "&gt;="&amp;DATE(YEAR(D33),1,1), $D$16:$D$98, "&lt;="&amp;DATE(YEAR(D33),12,31), $J$16:$J$98, "×")) +
    COUNTIFS($E$16:E33, E33, $D$16:D33, "&gt;="&amp;DATE(YEAR(D33),1,1), $D$16:D33, "&lt;="&amp;DATE(YEAR(D33),12,31), $J$16:J33, J33)
  )
  &gt; IF(E33="全国高段者大会", 2, IF(OR(E33="地区高段者大会", E33="全国柔道整復師高段者大会", E33="府県高段者大会"), 1, IF(E33="日本ベテランズ国際柔道大会", 100, 100))),
  0,
  IF(E33="日本ベテランズ国際柔道大会",
    MAX(0, MIN(
      IF(J33="◯",
        IF(MATCH(I33,{"女子初段","女子弐段","女子参段","女子四段","女子五段","女子六段","女子七段","女子八段"},0)-MATCH(H33,{"女子初段","女子弐段","女子参段","女子四段","女子五段","女子六段","女子七段","女子八段"},0)&gt;=2, 2, IF(MATCH(I33,{"女子初段","女子弐段","女子参段","女子四段","女子五段","女子六段","女子七段","女子八段"},0)-MATCH(H33,{"女子初段","女子弐段","女子参段","女子四段","女子五段","女子六段","女子七段","女子八段"},0)=1, 1.5, IF(MATCH(I33,{"女子初段","女子弐段","女子参段","女子四段","女子五段","女子六段","女子七段","女子八段"},0)-MATCH(H33,{"女子初段","女子弐段","女子参段","女子四段","女子五段","女子六段","女子七段","女子八段"},0)=0, 1, IF(MATCH(I33,{"女子初段","女子弐段","女子参段","女子四段","女子五段","女子六段","女子七段","女子八段"},0)-MATCH(H33,{"女子初段","女子弐段","女子参段","女子四段","女子五段","女子六段","女子七段","女子八段"},0)=-1, 0.5, IF(MATCH(I33,{"女子初段","女子弐段","女子参段","女子四段","女子五段","女子六段","女子七段","女子八段"},0)-MATCH(H33,{"女子初段","女子弐段","女子参段","女子四段","女子五段","女子六段","女子七段","女子八段"},0)=-2, 0.3, 0))))),
        IF(J33="×",
          IF(MATCH(I33,{"女子初段","女子弐段","女子参段","女子四段","女子五段","女子六段","女子七段","女子八段"},0)-MATCH(H33,{"女子初段","女子弐段","女子参段","女子四段","女子五段","女子六段","女子七段","女子八段"},0)&gt;=2, 1, IF(MATCH(I33,{"女子初段","女子弐段","女子参段","女子四段","女子五段","女子六段","女子七段","女子八段"},0)-MATCH(H33,{"女子初段","女子弐段","女子参段","女子四段","女子五段","女子六段","女子七段","女子八段"},0)=1, 0.75, IF(MATCH(I33,{"女子初段","女子弐段","女子参段","女子四段","女子五段","女子六段","女子七段","女子八段"},0)-MATCH(H33,{"女子初段","女子弐段","女子参段","女子四段","女子五段","女子六段","女子七段","女子八段"},0)=0, 0.5, 0))),
          0
        )
      ),
      1 - SUMIFS($K$16:K32, $E$16:E32, "日本ベテランズ国際柔道大会", $D$16:D32, "&gt;="&amp;DATE(YEAR(D33),1,1), $D$16:D32, "&lt;="&amp;DATE(YEAR(D33),12,31))
    )),
    IF(E33="府県高段者大会",
      IF(J33="◯", 1, IF(J33="×", 0.5, 0)),
      IF(OR(E33="全国高段者大会", E33="地区高段者大会", E33="全国柔道整復師高段者大会"),
        (IF(J33="◯", 1, IF(J33="×", 0.5, 0)) + IF(OR(AND(E33="全国高段者大会", D33&gt;=DATE(2015,4,1)), AND(E33="地区高段者大会", D33&gt;=DATE(2019,4,1))), 0.25, 0)),
        IF(J33="◯",
          LOOKUP(IFERROR(MATCH(I33,{"女子初段","女子弐段","女子参段","女子四段","女子五段","女子六段","女子七段","女子八段"},0)-MATCH(H33,{"女子初段","女子弐段","女子参段","女子四段","女子五段","女子六段","女子七段","女子八段"},0),-10),{-10,-2,-1,0,1,2},{0,0.3,0.5,1,1.5,2}),
          IF(J33="×",
            LOOKUP(IFERROR(MATCH(I33,{"女子初段","女子弐段","女子参段","女子四段","女子五段","女子六段","女子七段","女子八段"},0)-MATCH(H33,{"女子初段","女子弐段","女子参段","女子四段","女子五段","女子六段","女子七段","女子八段"},0),-10),{-10,0,1,2},{0,0.5,0.75,1}),
            0
          )
        )
      )
    )
  )
)))</f>
        <v>0</v>
      </c>
      <c r="L33" s="36"/>
      <c r="N33" s="25"/>
      <c r="O33" s="25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1:51" ht="15">
      <c r="A34" s="13"/>
      <c r="B34" s="80"/>
      <c r="C34" s="84"/>
      <c r="D34" s="31"/>
      <c r="E34" s="45"/>
      <c r="F34" s="34"/>
      <c r="G34" s="32"/>
      <c r="H34" s="45"/>
      <c r="I34" s="45"/>
      <c r="J34" s="47"/>
      <c r="K34" s="35">
        <f>IF(OR(D34="", E34="", I34=""), 0,
IF(AND(E34="日本ベテランズ国際柔道大会", D34&lt;DATE(2019,1,1)), 0,
IF(
  (
    IF(J34="◯", 0, COUNTIFS($E$16:$E$98, E34, $D$16:$D$98, "&gt;="&amp;DATE(YEAR(D34),1,1), $D$16:$D$98, "&lt;="&amp;DATE(YEAR(D34),12,31), $J$16:$J$98, "◯")) +
    IF(OR(J34="◯", J34="×"), 0, COUNTIFS($E$16:$E$98, E34, $D$16:$D$98, "&gt;="&amp;DATE(YEAR(D34),1,1), $D$16:$D$98, "&lt;="&amp;DATE(YEAR(D34),12,31), $J$16:$J$98, "×")) +
    COUNTIFS($E$16:E34, E34, $D$16:D34, "&gt;="&amp;DATE(YEAR(D34),1,1), $D$16:D34, "&lt;="&amp;DATE(YEAR(D34),12,31), $J$16:J34, J34)
  )
  &gt; IF(E34="全国高段者大会", 2, IF(OR(E34="地区高段者大会", E34="全国柔道整復師高段者大会", E34="府県高段者大会"), 1, IF(E34="日本ベテランズ国際柔道大会", 100, 100))),
  0,
  IF(E34="日本ベテランズ国際柔道大会",
    MAX(0, MIN(
      IF(J34="◯",
        IF(MATCH(I34,{"女子初段","女子弐段","女子参段","女子四段","女子五段","女子六段","女子七段","女子八段"},0)-MATCH(H34,{"女子初段","女子弐段","女子参段","女子四段","女子五段","女子六段","女子七段","女子八段"},0)&gt;=2, 2, IF(MATCH(I34,{"女子初段","女子弐段","女子参段","女子四段","女子五段","女子六段","女子七段","女子八段"},0)-MATCH(H34,{"女子初段","女子弐段","女子参段","女子四段","女子五段","女子六段","女子七段","女子八段"},0)=1, 1.5, IF(MATCH(I34,{"女子初段","女子弐段","女子参段","女子四段","女子五段","女子六段","女子七段","女子八段"},0)-MATCH(H34,{"女子初段","女子弐段","女子参段","女子四段","女子五段","女子六段","女子七段","女子八段"},0)=0, 1, IF(MATCH(I34,{"女子初段","女子弐段","女子参段","女子四段","女子五段","女子六段","女子七段","女子八段"},0)-MATCH(H34,{"女子初段","女子弐段","女子参段","女子四段","女子五段","女子六段","女子七段","女子八段"},0)=-1, 0.5, IF(MATCH(I34,{"女子初段","女子弐段","女子参段","女子四段","女子五段","女子六段","女子七段","女子八段"},0)-MATCH(H34,{"女子初段","女子弐段","女子参段","女子四段","女子五段","女子六段","女子七段","女子八段"},0)=-2, 0.3, 0))))),
        IF(J34="×",
          IF(MATCH(I34,{"女子初段","女子弐段","女子参段","女子四段","女子五段","女子六段","女子七段","女子八段"},0)-MATCH(H34,{"女子初段","女子弐段","女子参段","女子四段","女子五段","女子六段","女子七段","女子八段"},0)&gt;=2, 1, IF(MATCH(I34,{"女子初段","女子弐段","女子参段","女子四段","女子五段","女子六段","女子七段","女子八段"},0)-MATCH(H34,{"女子初段","女子弐段","女子参段","女子四段","女子五段","女子六段","女子七段","女子八段"},0)=1, 0.75, IF(MATCH(I34,{"女子初段","女子弐段","女子参段","女子四段","女子五段","女子六段","女子七段","女子八段"},0)-MATCH(H34,{"女子初段","女子弐段","女子参段","女子四段","女子五段","女子六段","女子七段","女子八段"},0)=0, 0.5, 0))),
          0
        )
      ),
      1 - SUMIFS($K$16:K33, $E$16:E33, "日本ベテランズ国際柔道大会", $D$16:D33, "&gt;="&amp;DATE(YEAR(D34),1,1), $D$16:D33, "&lt;="&amp;DATE(YEAR(D34),12,31))
    )),
    IF(E34="府県高段者大会",
      IF(J34="◯", 1, IF(J34="×", 0.5, 0)),
      IF(OR(E34="全国高段者大会", E34="地区高段者大会", E34="全国柔道整復師高段者大会"),
        (IF(J34="◯", 1, IF(J34="×", 0.5, 0)) + IF(OR(AND(E34="全国高段者大会", D34&gt;=DATE(2015,4,1)), AND(E34="地区高段者大会", D34&gt;=DATE(2019,4,1))), 0.25, 0)),
        IF(J34="◯",
          LOOKUP(IFERROR(MATCH(I34,{"女子初段","女子弐段","女子参段","女子四段","女子五段","女子六段","女子七段","女子八段"},0)-MATCH(H34,{"女子初段","女子弐段","女子参段","女子四段","女子五段","女子六段","女子七段","女子八段"},0),-10),{-10,-2,-1,0,1,2},{0,0.3,0.5,1,1.5,2}),
          IF(J34="×",
            LOOKUP(IFERROR(MATCH(I34,{"女子初段","女子弐段","女子参段","女子四段","女子五段","女子六段","女子七段","女子八段"},0)-MATCH(H34,{"女子初段","女子弐段","女子参段","女子四段","女子五段","女子六段","女子七段","女子八段"},0),-10),{-10,0,1,2},{0,0.5,0.75,1}),
            0
          )
        )
      )
    )
  )
)))</f>
        <v>0</v>
      </c>
      <c r="L34" s="36"/>
      <c r="N34" s="25"/>
      <c r="O34" s="25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1:51" ht="15">
      <c r="A35" s="13"/>
      <c r="B35" s="80"/>
      <c r="C35" s="84"/>
      <c r="D35" s="31"/>
      <c r="E35" s="45"/>
      <c r="F35" s="34"/>
      <c r="G35" s="32"/>
      <c r="H35" s="45"/>
      <c r="I35" s="45"/>
      <c r="J35" s="47"/>
      <c r="K35" s="35">
        <f>IF(OR(D35="", E35="", I35=""), 0,
IF(AND(E35="日本ベテランズ国際柔道大会", D35&lt;DATE(2019,1,1)), 0,
IF(
  (
    IF(J35="◯", 0, COUNTIFS($E$16:$E$98, E35, $D$16:$D$98, "&gt;="&amp;DATE(YEAR(D35),1,1), $D$16:$D$98, "&lt;="&amp;DATE(YEAR(D35),12,31), $J$16:$J$98, "◯")) +
    IF(OR(J35="◯", J35="×"), 0, COUNTIFS($E$16:$E$98, E35, $D$16:$D$98, "&gt;="&amp;DATE(YEAR(D35),1,1), $D$16:$D$98, "&lt;="&amp;DATE(YEAR(D35),12,31), $J$16:$J$98, "×")) +
    COUNTIFS($E$16:E35, E35, $D$16:D35, "&gt;="&amp;DATE(YEAR(D35),1,1), $D$16:D35, "&lt;="&amp;DATE(YEAR(D35),12,31), $J$16:J35, J35)
  )
  &gt; IF(E35="全国高段者大会", 2, IF(OR(E35="地区高段者大会", E35="全国柔道整復師高段者大会", E35="府県高段者大会"), 1, IF(E35="日本ベテランズ国際柔道大会", 100, 100))),
  0,
  IF(E35="日本ベテランズ国際柔道大会",
    MAX(0, MIN(
      IF(J35="◯",
        IF(MATCH(I35,{"女子初段","女子弐段","女子参段","女子四段","女子五段","女子六段","女子七段","女子八段"},0)-MATCH(H35,{"女子初段","女子弐段","女子参段","女子四段","女子五段","女子六段","女子七段","女子八段"},0)&gt;=2, 2, IF(MATCH(I35,{"女子初段","女子弐段","女子参段","女子四段","女子五段","女子六段","女子七段","女子八段"},0)-MATCH(H35,{"女子初段","女子弐段","女子参段","女子四段","女子五段","女子六段","女子七段","女子八段"},0)=1, 1.5, IF(MATCH(I35,{"女子初段","女子弐段","女子参段","女子四段","女子五段","女子六段","女子七段","女子八段"},0)-MATCH(H35,{"女子初段","女子弐段","女子参段","女子四段","女子五段","女子六段","女子七段","女子八段"},0)=0, 1, IF(MATCH(I35,{"女子初段","女子弐段","女子参段","女子四段","女子五段","女子六段","女子七段","女子八段"},0)-MATCH(H35,{"女子初段","女子弐段","女子参段","女子四段","女子五段","女子六段","女子七段","女子八段"},0)=-1, 0.5, IF(MATCH(I35,{"女子初段","女子弐段","女子参段","女子四段","女子五段","女子六段","女子七段","女子八段"},0)-MATCH(H35,{"女子初段","女子弐段","女子参段","女子四段","女子五段","女子六段","女子七段","女子八段"},0)=-2, 0.3, 0))))),
        IF(J35="×",
          IF(MATCH(I35,{"女子初段","女子弐段","女子参段","女子四段","女子五段","女子六段","女子七段","女子八段"},0)-MATCH(H35,{"女子初段","女子弐段","女子参段","女子四段","女子五段","女子六段","女子七段","女子八段"},0)&gt;=2, 1, IF(MATCH(I35,{"女子初段","女子弐段","女子参段","女子四段","女子五段","女子六段","女子七段","女子八段"},0)-MATCH(H35,{"女子初段","女子弐段","女子参段","女子四段","女子五段","女子六段","女子七段","女子八段"},0)=1, 0.75, IF(MATCH(I35,{"女子初段","女子弐段","女子参段","女子四段","女子五段","女子六段","女子七段","女子八段"},0)-MATCH(H35,{"女子初段","女子弐段","女子参段","女子四段","女子五段","女子六段","女子七段","女子八段"},0)=0, 0.5, 0))),
          0
        )
      ),
      1 - SUMIFS($K$16:K34, $E$16:E34, "日本ベテランズ国際柔道大会", $D$16:D34, "&gt;="&amp;DATE(YEAR(D35),1,1), $D$16:D34, "&lt;="&amp;DATE(YEAR(D35),12,31))
    )),
    IF(E35="府県高段者大会",
      IF(J35="◯", 1, IF(J35="×", 0.5, 0)),
      IF(OR(E35="全国高段者大会", E35="地区高段者大会", E35="全国柔道整復師高段者大会"),
        (IF(J35="◯", 1, IF(J35="×", 0.5, 0)) + IF(OR(AND(E35="全国高段者大会", D35&gt;=DATE(2015,4,1)), AND(E35="地区高段者大会", D35&gt;=DATE(2019,4,1))), 0.25, 0)),
        IF(J35="◯",
          LOOKUP(IFERROR(MATCH(I35,{"女子初段","女子弐段","女子参段","女子四段","女子五段","女子六段","女子七段","女子八段"},0)-MATCH(H35,{"女子初段","女子弐段","女子参段","女子四段","女子五段","女子六段","女子七段","女子八段"},0),-10),{-10,-2,-1,0,1,2},{0,0.3,0.5,1,1.5,2}),
          IF(J35="×",
            LOOKUP(IFERROR(MATCH(I35,{"女子初段","女子弐段","女子参段","女子四段","女子五段","女子六段","女子七段","女子八段"},0)-MATCH(H35,{"女子初段","女子弐段","女子参段","女子四段","女子五段","女子六段","女子七段","女子八段"},0),-10),{-10,0,1,2},{0,0.5,0.75,1}),
            0
          )
        )
      )
    )
  )
)))</f>
        <v>0</v>
      </c>
      <c r="L35" s="36"/>
      <c r="N35" s="25"/>
      <c r="O35" s="25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</row>
    <row r="36" spans="1:51" ht="15">
      <c r="A36" s="13"/>
      <c r="B36" s="80"/>
      <c r="C36" s="84"/>
      <c r="D36" s="31"/>
      <c r="E36" s="45"/>
      <c r="F36" s="34"/>
      <c r="G36" s="32"/>
      <c r="H36" s="45"/>
      <c r="I36" s="45"/>
      <c r="J36" s="47"/>
      <c r="K36" s="35">
        <f>IF(OR(D36="", E36="", I36=""), 0,
IF(AND(E36="日本ベテランズ国際柔道大会", D36&lt;DATE(2019,1,1)), 0,
IF(
  (
    IF(J36="◯", 0, COUNTIFS($E$16:$E$98, E36, $D$16:$D$98, "&gt;="&amp;DATE(YEAR(D36),1,1), $D$16:$D$98, "&lt;="&amp;DATE(YEAR(D36),12,31), $J$16:$J$98, "◯")) +
    IF(OR(J36="◯", J36="×"), 0, COUNTIFS($E$16:$E$98, E36, $D$16:$D$98, "&gt;="&amp;DATE(YEAR(D36),1,1), $D$16:$D$98, "&lt;="&amp;DATE(YEAR(D36),12,31), $J$16:$J$98, "×")) +
    COUNTIFS($E$16:E36, E36, $D$16:D36, "&gt;="&amp;DATE(YEAR(D36),1,1), $D$16:D36, "&lt;="&amp;DATE(YEAR(D36),12,31), $J$16:J36, J36)
  )
  &gt; IF(E36="全国高段者大会", 2, IF(OR(E36="地区高段者大会", E36="全国柔道整復師高段者大会", E36="府県高段者大会"), 1, IF(E36="日本ベテランズ国際柔道大会", 100, 100))),
  0,
  IF(E36="日本ベテランズ国際柔道大会",
    MAX(0, MIN(
      IF(J36="◯",
        IF(MATCH(I36,{"女子初段","女子弐段","女子参段","女子四段","女子五段","女子六段","女子七段","女子八段"},0)-MATCH(H36,{"女子初段","女子弐段","女子参段","女子四段","女子五段","女子六段","女子七段","女子八段"},0)&gt;=2, 2, IF(MATCH(I36,{"女子初段","女子弐段","女子参段","女子四段","女子五段","女子六段","女子七段","女子八段"},0)-MATCH(H36,{"女子初段","女子弐段","女子参段","女子四段","女子五段","女子六段","女子七段","女子八段"},0)=1, 1.5, IF(MATCH(I36,{"女子初段","女子弐段","女子参段","女子四段","女子五段","女子六段","女子七段","女子八段"},0)-MATCH(H36,{"女子初段","女子弐段","女子参段","女子四段","女子五段","女子六段","女子七段","女子八段"},0)=0, 1, IF(MATCH(I36,{"女子初段","女子弐段","女子参段","女子四段","女子五段","女子六段","女子七段","女子八段"},0)-MATCH(H36,{"女子初段","女子弐段","女子参段","女子四段","女子五段","女子六段","女子七段","女子八段"},0)=-1, 0.5, IF(MATCH(I36,{"女子初段","女子弐段","女子参段","女子四段","女子五段","女子六段","女子七段","女子八段"},0)-MATCH(H36,{"女子初段","女子弐段","女子参段","女子四段","女子五段","女子六段","女子七段","女子八段"},0)=-2, 0.3, 0))))),
        IF(J36="×",
          IF(MATCH(I36,{"女子初段","女子弐段","女子参段","女子四段","女子五段","女子六段","女子七段","女子八段"},0)-MATCH(H36,{"女子初段","女子弐段","女子参段","女子四段","女子五段","女子六段","女子七段","女子八段"},0)&gt;=2, 1, IF(MATCH(I36,{"女子初段","女子弐段","女子参段","女子四段","女子五段","女子六段","女子七段","女子八段"},0)-MATCH(H36,{"女子初段","女子弐段","女子参段","女子四段","女子五段","女子六段","女子七段","女子八段"},0)=1, 0.75, IF(MATCH(I36,{"女子初段","女子弐段","女子参段","女子四段","女子五段","女子六段","女子七段","女子八段"},0)-MATCH(H36,{"女子初段","女子弐段","女子参段","女子四段","女子五段","女子六段","女子七段","女子八段"},0)=0, 0.5, 0))),
          0
        )
      ),
      1 - SUMIFS($K$16:K35, $E$16:E35, "日本ベテランズ国際柔道大会", $D$16:D35, "&gt;="&amp;DATE(YEAR(D36),1,1), $D$16:D35, "&lt;="&amp;DATE(YEAR(D36),12,31))
    )),
    IF(E36="府県高段者大会",
      IF(J36="◯", 1, IF(J36="×", 0.5, 0)),
      IF(OR(E36="全国高段者大会", E36="地区高段者大会", E36="全国柔道整復師高段者大会"),
        (IF(J36="◯", 1, IF(J36="×", 0.5, 0)) + IF(OR(AND(E36="全国高段者大会", D36&gt;=DATE(2015,4,1)), AND(E36="地区高段者大会", D36&gt;=DATE(2019,4,1))), 0.25, 0)),
        IF(J36="◯",
          LOOKUP(IFERROR(MATCH(I36,{"女子初段","女子弐段","女子参段","女子四段","女子五段","女子六段","女子七段","女子八段"},0)-MATCH(H36,{"女子初段","女子弐段","女子参段","女子四段","女子五段","女子六段","女子七段","女子八段"},0),-10),{-10,-2,-1,0,1,2},{0,0.3,0.5,1,1.5,2}),
          IF(J36="×",
            LOOKUP(IFERROR(MATCH(I36,{"女子初段","女子弐段","女子参段","女子四段","女子五段","女子六段","女子七段","女子八段"},0)-MATCH(H36,{"女子初段","女子弐段","女子参段","女子四段","女子五段","女子六段","女子七段","女子八段"},0),-10),{-10,0,1,2},{0,0.5,0.75,1}),
            0
          )
        )
      )
    )
  )
)))</f>
        <v>0</v>
      </c>
      <c r="L36" s="36"/>
      <c r="N36" s="25"/>
      <c r="O36" s="25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51" ht="15">
      <c r="A37" s="13"/>
      <c r="B37" s="80"/>
      <c r="C37" s="84"/>
      <c r="D37" s="31"/>
      <c r="E37" s="45"/>
      <c r="F37" s="34"/>
      <c r="G37" s="32"/>
      <c r="H37" s="45"/>
      <c r="I37" s="45"/>
      <c r="J37" s="47"/>
      <c r="K37" s="35">
        <f>IF(OR(D37="", E37="", I37=""), 0,
IF(AND(E37="日本ベテランズ国際柔道大会", D37&lt;DATE(2019,1,1)), 0,
IF(
  (
    IF(J37="◯", 0, COUNTIFS($E$16:$E$98, E37, $D$16:$D$98, "&gt;="&amp;DATE(YEAR(D37),1,1), $D$16:$D$98, "&lt;="&amp;DATE(YEAR(D37),12,31), $J$16:$J$98, "◯")) +
    IF(OR(J37="◯", J37="×"), 0, COUNTIFS($E$16:$E$98, E37, $D$16:$D$98, "&gt;="&amp;DATE(YEAR(D37),1,1), $D$16:$D$98, "&lt;="&amp;DATE(YEAR(D37),12,31), $J$16:$J$98, "×")) +
    COUNTIFS($E$16:E37, E37, $D$16:D37, "&gt;="&amp;DATE(YEAR(D37),1,1), $D$16:D37, "&lt;="&amp;DATE(YEAR(D37),12,31), $J$16:J37, J37)
  )
  &gt; IF(E37="全国高段者大会", 2, IF(OR(E37="地区高段者大会", E37="全国柔道整復師高段者大会", E37="府県高段者大会"), 1, IF(E37="日本ベテランズ国際柔道大会", 100, 100))),
  0,
  IF(E37="日本ベテランズ国際柔道大会",
    MAX(0, MIN(
      IF(J37="◯",
        IF(MATCH(I37,{"女子初段","女子弐段","女子参段","女子四段","女子五段","女子六段","女子七段","女子八段"},0)-MATCH(H37,{"女子初段","女子弐段","女子参段","女子四段","女子五段","女子六段","女子七段","女子八段"},0)&gt;=2, 2, IF(MATCH(I37,{"女子初段","女子弐段","女子参段","女子四段","女子五段","女子六段","女子七段","女子八段"},0)-MATCH(H37,{"女子初段","女子弐段","女子参段","女子四段","女子五段","女子六段","女子七段","女子八段"},0)=1, 1.5, IF(MATCH(I37,{"女子初段","女子弐段","女子参段","女子四段","女子五段","女子六段","女子七段","女子八段"},0)-MATCH(H37,{"女子初段","女子弐段","女子参段","女子四段","女子五段","女子六段","女子七段","女子八段"},0)=0, 1, IF(MATCH(I37,{"女子初段","女子弐段","女子参段","女子四段","女子五段","女子六段","女子七段","女子八段"},0)-MATCH(H37,{"女子初段","女子弐段","女子参段","女子四段","女子五段","女子六段","女子七段","女子八段"},0)=-1, 0.5, IF(MATCH(I37,{"女子初段","女子弐段","女子参段","女子四段","女子五段","女子六段","女子七段","女子八段"},0)-MATCH(H37,{"女子初段","女子弐段","女子参段","女子四段","女子五段","女子六段","女子七段","女子八段"},0)=-2, 0.3, 0))))),
        IF(J37="×",
          IF(MATCH(I37,{"女子初段","女子弐段","女子参段","女子四段","女子五段","女子六段","女子七段","女子八段"},0)-MATCH(H37,{"女子初段","女子弐段","女子参段","女子四段","女子五段","女子六段","女子七段","女子八段"},0)&gt;=2, 1, IF(MATCH(I37,{"女子初段","女子弐段","女子参段","女子四段","女子五段","女子六段","女子七段","女子八段"},0)-MATCH(H37,{"女子初段","女子弐段","女子参段","女子四段","女子五段","女子六段","女子七段","女子八段"},0)=1, 0.75, IF(MATCH(I37,{"女子初段","女子弐段","女子参段","女子四段","女子五段","女子六段","女子七段","女子八段"},0)-MATCH(H37,{"女子初段","女子弐段","女子参段","女子四段","女子五段","女子六段","女子七段","女子八段"},0)=0, 0.5, 0))),
          0
        )
      ),
      1 - SUMIFS($K$16:K36, $E$16:E36, "日本ベテランズ国際柔道大会", $D$16:D36, "&gt;="&amp;DATE(YEAR(D37),1,1), $D$16:D36, "&lt;="&amp;DATE(YEAR(D37),12,31))
    )),
    IF(E37="府県高段者大会",
      IF(J37="◯", 1, IF(J37="×", 0.5, 0)),
      IF(OR(E37="全国高段者大会", E37="地区高段者大会", E37="全国柔道整復師高段者大会"),
        (IF(J37="◯", 1, IF(J37="×", 0.5, 0)) + IF(OR(AND(E37="全国高段者大会", D37&gt;=DATE(2015,4,1)), AND(E37="地区高段者大会", D37&gt;=DATE(2019,4,1))), 0.25, 0)),
        IF(J37="◯",
          LOOKUP(IFERROR(MATCH(I37,{"女子初段","女子弐段","女子参段","女子四段","女子五段","女子六段","女子七段","女子八段"},0)-MATCH(H37,{"女子初段","女子弐段","女子参段","女子四段","女子五段","女子六段","女子七段","女子八段"},0),-10),{-10,-2,-1,0,1,2},{0,0.3,0.5,1,1.5,2}),
          IF(J37="×",
            LOOKUP(IFERROR(MATCH(I37,{"女子初段","女子弐段","女子参段","女子四段","女子五段","女子六段","女子七段","女子八段"},0)-MATCH(H37,{"女子初段","女子弐段","女子参段","女子四段","女子五段","女子六段","女子七段","女子八段"},0),-10),{-10,0,1,2},{0,0.5,0.75,1}),
            0
          )
        )
      )
    )
  )
)))</f>
        <v>0</v>
      </c>
      <c r="L37" s="36"/>
      <c r="N37" s="25"/>
      <c r="O37" s="25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51" ht="15">
      <c r="A38" s="13"/>
      <c r="B38" s="80"/>
      <c r="C38" s="84"/>
      <c r="D38" s="31"/>
      <c r="E38" s="45"/>
      <c r="F38" s="34"/>
      <c r="G38" s="32"/>
      <c r="H38" s="45"/>
      <c r="I38" s="45"/>
      <c r="J38" s="47"/>
      <c r="K38" s="35">
        <f>IF(OR(D38="", E38="", I38=""), 0,
IF(AND(E38="日本ベテランズ国際柔道大会", D38&lt;DATE(2019,1,1)), 0,
IF(
  (
    IF(J38="◯", 0, COUNTIFS($E$16:$E$98, E38, $D$16:$D$98, "&gt;="&amp;DATE(YEAR(D38),1,1), $D$16:$D$98, "&lt;="&amp;DATE(YEAR(D38),12,31), $J$16:$J$98, "◯")) +
    IF(OR(J38="◯", J38="×"), 0, COUNTIFS($E$16:$E$98, E38, $D$16:$D$98, "&gt;="&amp;DATE(YEAR(D38),1,1), $D$16:$D$98, "&lt;="&amp;DATE(YEAR(D38),12,31), $J$16:$J$98, "×")) +
    COUNTIFS($E$16:E38, E38, $D$16:D38, "&gt;="&amp;DATE(YEAR(D38),1,1), $D$16:D38, "&lt;="&amp;DATE(YEAR(D38),12,31), $J$16:J38, J38)
  )
  &gt; IF(E38="全国高段者大会", 2, IF(OR(E38="地区高段者大会", E38="全国柔道整復師高段者大会", E38="府県高段者大会"), 1, IF(E38="日本ベテランズ国際柔道大会", 100, 100))),
  0,
  IF(E38="日本ベテランズ国際柔道大会",
    MAX(0, MIN(
      IF(J38="◯",
        IF(MATCH(I38,{"女子初段","女子弐段","女子参段","女子四段","女子五段","女子六段","女子七段","女子八段"},0)-MATCH(H38,{"女子初段","女子弐段","女子参段","女子四段","女子五段","女子六段","女子七段","女子八段"},0)&gt;=2, 2, IF(MATCH(I38,{"女子初段","女子弐段","女子参段","女子四段","女子五段","女子六段","女子七段","女子八段"},0)-MATCH(H38,{"女子初段","女子弐段","女子参段","女子四段","女子五段","女子六段","女子七段","女子八段"},0)=1, 1.5, IF(MATCH(I38,{"女子初段","女子弐段","女子参段","女子四段","女子五段","女子六段","女子七段","女子八段"},0)-MATCH(H38,{"女子初段","女子弐段","女子参段","女子四段","女子五段","女子六段","女子七段","女子八段"},0)=0, 1, IF(MATCH(I38,{"女子初段","女子弐段","女子参段","女子四段","女子五段","女子六段","女子七段","女子八段"},0)-MATCH(H38,{"女子初段","女子弐段","女子参段","女子四段","女子五段","女子六段","女子七段","女子八段"},0)=-1, 0.5, IF(MATCH(I38,{"女子初段","女子弐段","女子参段","女子四段","女子五段","女子六段","女子七段","女子八段"},0)-MATCH(H38,{"女子初段","女子弐段","女子参段","女子四段","女子五段","女子六段","女子七段","女子八段"},0)=-2, 0.3, 0))))),
        IF(J38="×",
          IF(MATCH(I38,{"女子初段","女子弐段","女子参段","女子四段","女子五段","女子六段","女子七段","女子八段"},0)-MATCH(H38,{"女子初段","女子弐段","女子参段","女子四段","女子五段","女子六段","女子七段","女子八段"},0)&gt;=2, 1, IF(MATCH(I38,{"女子初段","女子弐段","女子参段","女子四段","女子五段","女子六段","女子七段","女子八段"},0)-MATCH(H38,{"女子初段","女子弐段","女子参段","女子四段","女子五段","女子六段","女子七段","女子八段"},0)=1, 0.75, IF(MATCH(I38,{"女子初段","女子弐段","女子参段","女子四段","女子五段","女子六段","女子七段","女子八段"},0)-MATCH(H38,{"女子初段","女子弐段","女子参段","女子四段","女子五段","女子六段","女子七段","女子八段"},0)=0, 0.5, 0))),
          0
        )
      ),
      1 - SUMIFS($K$16:K37, $E$16:E37, "日本ベテランズ国際柔道大会", $D$16:D37, "&gt;="&amp;DATE(YEAR(D38),1,1), $D$16:D37, "&lt;="&amp;DATE(YEAR(D38),12,31))
    )),
    IF(E38="府県高段者大会",
      IF(J38="◯", 1, IF(J38="×", 0.5, 0)),
      IF(OR(E38="全国高段者大会", E38="地区高段者大会", E38="全国柔道整復師高段者大会"),
        (IF(J38="◯", 1, IF(J38="×", 0.5, 0)) + IF(OR(AND(E38="全国高段者大会", D38&gt;=DATE(2015,4,1)), AND(E38="地区高段者大会", D38&gt;=DATE(2019,4,1))), 0.25, 0)),
        IF(J38="◯",
          LOOKUP(IFERROR(MATCH(I38,{"女子初段","女子弐段","女子参段","女子四段","女子五段","女子六段","女子七段","女子八段"},0)-MATCH(H38,{"女子初段","女子弐段","女子参段","女子四段","女子五段","女子六段","女子七段","女子八段"},0),-10),{-10,-2,-1,0,1,2},{0,0.3,0.5,1,1.5,2}),
          IF(J38="×",
            LOOKUP(IFERROR(MATCH(I38,{"女子初段","女子弐段","女子参段","女子四段","女子五段","女子六段","女子七段","女子八段"},0)-MATCH(H38,{"女子初段","女子弐段","女子参段","女子四段","女子五段","女子六段","女子七段","女子八段"},0),-10),{-10,0,1,2},{0,0.5,0.75,1}),
            0
          )
        )
      )
    )
  )
)))</f>
        <v>0</v>
      </c>
      <c r="L38" s="36"/>
      <c r="N38" s="25"/>
      <c r="O38" s="25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</row>
    <row r="39" spans="1:51" ht="15">
      <c r="A39" s="13"/>
      <c r="B39" s="80"/>
      <c r="C39" s="84"/>
      <c r="D39" s="31"/>
      <c r="E39" s="45"/>
      <c r="F39" s="34"/>
      <c r="G39" s="32"/>
      <c r="H39" s="45"/>
      <c r="I39" s="45"/>
      <c r="J39" s="47"/>
      <c r="K39" s="35">
        <f>IF(OR(D39="", E39="", I39=""), 0,
IF(AND(E39="日本ベテランズ国際柔道大会", D39&lt;DATE(2019,1,1)), 0,
IF(
  (
    IF(J39="◯", 0, COUNTIFS($E$16:$E$98, E39, $D$16:$D$98, "&gt;="&amp;DATE(YEAR(D39),1,1), $D$16:$D$98, "&lt;="&amp;DATE(YEAR(D39),12,31), $J$16:$J$98, "◯")) +
    IF(OR(J39="◯", J39="×"), 0, COUNTIFS($E$16:$E$98, E39, $D$16:$D$98, "&gt;="&amp;DATE(YEAR(D39),1,1), $D$16:$D$98, "&lt;="&amp;DATE(YEAR(D39),12,31), $J$16:$J$98, "×")) +
    COUNTIFS($E$16:E39, E39, $D$16:D39, "&gt;="&amp;DATE(YEAR(D39),1,1), $D$16:D39, "&lt;="&amp;DATE(YEAR(D39),12,31), $J$16:J39, J39)
  )
  &gt; IF(E39="全国高段者大会", 2, IF(OR(E39="地区高段者大会", E39="全国柔道整復師高段者大会", E39="府県高段者大会"), 1, IF(E39="日本ベテランズ国際柔道大会", 100, 100))),
  0,
  IF(E39="日本ベテランズ国際柔道大会",
    MAX(0, MIN(
      IF(J39="◯",
        IF(MATCH(I39,{"女子初段","女子弐段","女子参段","女子四段","女子五段","女子六段","女子七段","女子八段"},0)-MATCH(H39,{"女子初段","女子弐段","女子参段","女子四段","女子五段","女子六段","女子七段","女子八段"},0)&gt;=2, 2, IF(MATCH(I39,{"女子初段","女子弐段","女子参段","女子四段","女子五段","女子六段","女子七段","女子八段"},0)-MATCH(H39,{"女子初段","女子弐段","女子参段","女子四段","女子五段","女子六段","女子七段","女子八段"},0)=1, 1.5, IF(MATCH(I39,{"女子初段","女子弐段","女子参段","女子四段","女子五段","女子六段","女子七段","女子八段"},0)-MATCH(H39,{"女子初段","女子弐段","女子参段","女子四段","女子五段","女子六段","女子七段","女子八段"},0)=0, 1, IF(MATCH(I39,{"女子初段","女子弐段","女子参段","女子四段","女子五段","女子六段","女子七段","女子八段"},0)-MATCH(H39,{"女子初段","女子弐段","女子参段","女子四段","女子五段","女子六段","女子七段","女子八段"},0)=-1, 0.5, IF(MATCH(I39,{"女子初段","女子弐段","女子参段","女子四段","女子五段","女子六段","女子七段","女子八段"},0)-MATCH(H39,{"女子初段","女子弐段","女子参段","女子四段","女子五段","女子六段","女子七段","女子八段"},0)=-2, 0.3, 0))))),
        IF(J39="×",
          IF(MATCH(I39,{"女子初段","女子弐段","女子参段","女子四段","女子五段","女子六段","女子七段","女子八段"},0)-MATCH(H39,{"女子初段","女子弐段","女子参段","女子四段","女子五段","女子六段","女子七段","女子八段"},0)&gt;=2, 1, IF(MATCH(I39,{"女子初段","女子弐段","女子参段","女子四段","女子五段","女子六段","女子七段","女子八段"},0)-MATCH(H39,{"女子初段","女子弐段","女子参段","女子四段","女子五段","女子六段","女子七段","女子八段"},0)=1, 0.75, IF(MATCH(I39,{"女子初段","女子弐段","女子参段","女子四段","女子五段","女子六段","女子七段","女子八段"},0)-MATCH(H39,{"女子初段","女子弐段","女子参段","女子四段","女子五段","女子六段","女子七段","女子八段"},0)=0, 0.5, 0))),
          0
        )
      ),
      1 - SUMIFS($K$16:K38, $E$16:E38, "日本ベテランズ国際柔道大会", $D$16:D38, "&gt;="&amp;DATE(YEAR(D39),1,1), $D$16:D38, "&lt;="&amp;DATE(YEAR(D39),12,31))
    )),
    IF(E39="府県高段者大会",
      IF(J39="◯", 1, IF(J39="×", 0.5, 0)),
      IF(OR(E39="全国高段者大会", E39="地区高段者大会", E39="全国柔道整復師高段者大会"),
        (IF(J39="◯", 1, IF(J39="×", 0.5, 0)) + IF(OR(AND(E39="全国高段者大会", D39&gt;=DATE(2015,4,1)), AND(E39="地区高段者大会", D39&gt;=DATE(2019,4,1))), 0.25, 0)),
        IF(J39="◯",
          LOOKUP(IFERROR(MATCH(I39,{"女子初段","女子弐段","女子参段","女子四段","女子五段","女子六段","女子七段","女子八段"},0)-MATCH(H39,{"女子初段","女子弐段","女子参段","女子四段","女子五段","女子六段","女子七段","女子八段"},0),-10),{-10,-2,-1,0,1,2},{0,0.3,0.5,1,1.5,2}),
          IF(J39="×",
            LOOKUP(IFERROR(MATCH(I39,{"女子初段","女子弐段","女子参段","女子四段","女子五段","女子六段","女子七段","女子八段"},0)-MATCH(H39,{"女子初段","女子弐段","女子参段","女子四段","女子五段","女子六段","女子七段","女子八段"},0),-10),{-10,0,1,2},{0,0.5,0.75,1}),
            0
          )
        )
      )
    )
  )
)))</f>
        <v>0</v>
      </c>
      <c r="L39" s="36"/>
      <c r="N39" s="25"/>
      <c r="O39" s="25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1" ht="15">
      <c r="A40" s="13"/>
      <c r="B40" s="73"/>
      <c r="C40" s="84"/>
      <c r="D40" s="31"/>
      <c r="E40" s="45"/>
      <c r="F40" s="34"/>
      <c r="G40" s="32"/>
      <c r="H40" s="45"/>
      <c r="I40" s="45"/>
      <c r="J40" s="47"/>
      <c r="K40" s="35">
        <f>IF(OR(D40="", E40="", I40=""), 0,
IF(AND(E40="日本ベテランズ国際柔道大会", D40&lt;DATE(2019,1,1)), 0,
IF(
  (
    IF(J40="◯", 0, COUNTIFS($E$16:$E$98, E40, $D$16:$D$98, "&gt;="&amp;DATE(YEAR(D40),1,1), $D$16:$D$98, "&lt;="&amp;DATE(YEAR(D40),12,31), $J$16:$J$98, "◯")) +
    IF(OR(J40="◯", J40="×"), 0, COUNTIFS($E$16:$E$98, E40, $D$16:$D$98, "&gt;="&amp;DATE(YEAR(D40),1,1), $D$16:$D$98, "&lt;="&amp;DATE(YEAR(D40),12,31), $J$16:$J$98, "×")) +
    COUNTIFS($E$16:E40, E40, $D$16:D40, "&gt;="&amp;DATE(YEAR(D40),1,1), $D$16:D40, "&lt;="&amp;DATE(YEAR(D40),12,31), $J$16:J40, J40)
  )
  &gt; IF(E40="全国高段者大会", 2, IF(OR(E40="地区高段者大会", E40="全国柔道整復師高段者大会", E40="府県高段者大会"), 1, IF(E40="日本ベテランズ国際柔道大会", 100, 100))),
  0,
  IF(E40="日本ベテランズ国際柔道大会",
    MAX(0, MIN(
      IF(J40="◯",
        IF(MATCH(I40,{"女子初段","女子弐段","女子参段","女子四段","女子五段","女子六段","女子七段","女子八段"},0)-MATCH(H40,{"女子初段","女子弐段","女子参段","女子四段","女子五段","女子六段","女子七段","女子八段"},0)&gt;=2, 2, IF(MATCH(I40,{"女子初段","女子弐段","女子参段","女子四段","女子五段","女子六段","女子七段","女子八段"},0)-MATCH(H40,{"女子初段","女子弐段","女子参段","女子四段","女子五段","女子六段","女子七段","女子八段"},0)=1, 1.5, IF(MATCH(I40,{"女子初段","女子弐段","女子参段","女子四段","女子五段","女子六段","女子七段","女子八段"},0)-MATCH(H40,{"女子初段","女子弐段","女子参段","女子四段","女子五段","女子六段","女子七段","女子八段"},0)=0, 1, IF(MATCH(I40,{"女子初段","女子弐段","女子参段","女子四段","女子五段","女子六段","女子七段","女子八段"},0)-MATCH(H40,{"女子初段","女子弐段","女子参段","女子四段","女子五段","女子六段","女子七段","女子八段"},0)=-1, 0.5, IF(MATCH(I40,{"女子初段","女子弐段","女子参段","女子四段","女子五段","女子六段","女子七段","女子八段"},0)-MATCH(H40,{"女子初段","女子弐段","女子参段","女子四段","女子五段","女子六段","女子七段","女子八段"},0)=-2, 0.3, 0))))),
        IF(J40="×",
          IF(MATCH(I40,{"女子初段","女子弐段","女子参段","女子四段","女子五段","女子六段","女子七段","女子八段"},0)-MATCH(H40,{"女子初段","女子弐段","女子参段","女子四段","女子五段","女子六段","女子七段","女子八段"},0)&gt;=2, 1, IF(MATCH(I40,{"女子初段","女子弐段","女子参段","女子四段","女子五段","女子六段","女子七段","女子八段"},0)-MATCH(H40,{"女子初段","女子弐段","女子参段","女子四段","女子五段","女子六段","女子七段","女子八段"},0)=1, 0.75, IF(MATCH(I40,{"女子初段","女子弐段","女子参段","女子四段","女子五段","女子六段","女子七段","女子八段"},0)-MATCH(H40,{"女子初段","女子弐段","女子参段","女子四段","女子五段","女子六段","女子七段","女子八段"},0)=0, 0.5, 0))),
          0
        )
      ),
      1 - SUMIFS($K$16:K39, $E$16:E39, "日本ベテランズ国際柔道大会", $D$16:D39, "&gt;="&amp;DATE(YEAR(D40),1,1), $D$16:D39, "&lt;="&amp;DATE(YEAR(D40),12,31))
    )),
    IF(E40="府県高段者大会",
      IF(J40="◯", 1, IF(J40="×", 0.5, 0)),
      IF(OR(E40="全国高段者大会", E40="地区高段者大会", E40="全国柔道整復師高段者大会"),
        (IF(J40="◯", 1, IF(J40="×", 0.5, 0)) + IF(OR(AND(E40="全国高段者大会", D40&gt;=DATE(2015,4,1)), AND(E40="地区高段者大会", D40&gt;=DATE(2019,4,1))), 0.25, 0)),
        IF(J40="◯",
          LOOKUP(IFERROR(MATCH(I40,{"女子初段","女子弐段","女子参段","女子四段","女子五段","女子六段","女子七段","女子八段"},0)-MATCH(H40,{"女子初段","女子弐段","女子参段","女子四段","女子五段","女子六段","女子七段","女子八段"},0),-10),{-10,-2,-1,0,1,2},{0,0.3,0.5,1,1.5,2}),
          IF(J40="×",
            LOOKUP(IFERROR(MATCH(I40,{"女子初段","女子弐段","女子参段","女子四段","女子五段","女子六段","女子七段","女子八段"},0)-MATCH(H40,{"女子初段","女子弐段","女子参段","女子四段","女子五段","女子六段","女子七段","女子八段"},0),-10),{-10,0,1,2},{0,0.5,0.75,1}),
            0
          )
        )
      )
    )
  )
)))</f>
        <v>0</v>
      </c>
      <c r="L40" s="36"/>
      <c r="N40" s="25"/>
      <c r="O40" s="25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1:51" ht="15">
      <c r="A41" s="13"/>
      <c r="B41" s="74"/>
      <c r="C41" s="64"/>
      <c r="D41" s="31"/>
      <c r="E41" s="45"/>
      <c r="F41" s="34"/>
      <c r="G41" s="32"/>
      <c r="H41" s="45"/>
      <c r="I41" s="45"/>
      <c r="J41" s="47"/>
      <c r="K41" s="35">
        <f>IF(OR(D41="", E41="", I41=""), 0,
IF(AND(E41="日本ベテランズ国際柔道大会", D41&lt;DATE(2019,1,1)), 0,
IF(
  (
    IF(J41="◯", 0, COUNTIFS($E$16:$E$98, E41, $D$16:$D$98, "&gt;="&amp;DATE(YEAR(D41),1,1), $D$16:$D$98, "&lt;="&amp;DATE(YEAR(D41),12,31), $J$16:$J$98, "◯")) +
    IF(OR(J41="◯", J41="×"), 0, COUNTIFS($E$16:$E$98, E41, $D$16:$D$98, "&gt;="&amp;DATE(YEAR(D41),1,1), $D$16:$D$98, "&lt;="&amp;DATE(YEAR(D41),12,31), $J$16:$J$98, "×")) +
    COUNTIFS($E$16:E41, E41, $D$16:D41, "&gt;="&amp;DATE(YEAR(D41),1,1), $D$16:D41, "&lt;="&amp;DATE(YEAR(D41),12,31), $J$16:J41, J41)
  )
  &gt; IF(E41="全国高段者大会", 2, IF(OR(E41="地区高段者大会", E41="全国柔道整復師高段者大会", E41="府県高段者大会"), 1, IF(E41="日本ベテランズ国際柔道大会", 100, 100))),
  0,
  IF(E41="日本ベテランズ国際柔道大会",
    MAX(0, MIN(
      IF(J41="◯",
        IF(MATCH(I41,{"女子初段","女子弐段","女子参段","女子四段","女子五段","女子六段","女子七段","女子八段"},0)-MATCH(H41,{"女子初段","女子弐段","女子参段","女子四段","女子五段","女子六段","女子七段","女子八段"},0)&gt;=2, 2, IF(MATCH(I41,{"女子初段","女子弐段","女子参段","女子四段","女子五段","女子六段","女子七段","女子八段"},0)-MATCH(H41,{"女子初段","女子弐段","女子参段","女子四段","女子五段","女子六段","女子七段","女子八段"},0)=1, 1.5, IF(MATCH(I41,{"女子初段","女子弐段","女子参段","女子四段","女子五段","女子六段","女子七段","女子八段"},0)-MATCH(H41,{"女子初段","女子弐段","女子参段","女子四段","女子五段","女子六段","女子七段","女子八段"},0)=0, 1, IF(MATCH(I41,{"女子初段","女子弐段","女子参段","女子四段","女子五段","女子六段","女子七段","女子八段"},0)-MATCH(H41,{"女子初段","女子弐段","女子参段","女子四段","女子五段","女子六段","女子七段","女子八段"},0)=-1, 0.5, IF(MATCH(I41,{"女子初段","女子弐段","女子参段","女子四段","女子五段","女子六段","女子七段","女子八段"},0)-MATCH(H41,{"女子初段","女子弐段","女子参段","女子四段","女子五段","女子六段","女子七段","女子八段"},0)=-2, 0.3, 0))))),
        IF(J41="×",
          IF(MATCH(I41,{"女子初段","女子弐段","女子参段","女子四段","女子五段","女子六段","女子七段","女子八段"},0)-MATCH(H41,{"女子初段","女子弐段","女子参段","女子四段","女子五段","女子六段","女子七段","女子八段"},0)&gt;=2, 1, IF(MATCH(I41,{"女子初段","女子弐段","女子参段","女子四段","女子五段","女子六段","女子七段","女子八段"},0)-MATCH(H41,{"女子初段","女子弐段","女子参段","女子四段","女子五段","女子六段","女子七段","女子八段"},0)=1, 0.75, IF(MATCH(I41,{"女子初段","女子弐段","女子参段","女子四段","女子五段","女子六段","女子七段","女子八段"},0)-MATCH(H41,{"女子初段","女子弐段","女子参段","女子四段","女子五段","女子六段","女子七段","女子八段"},0)=0, 0.5, 0))),
          0
        )
      ),
      1 - SUMIFS($K$16:K40, $E$16:E40, "日本ベテランズ国際柔道大会", $D$16:D40, "&gt;="&amp;DATE(YEAR(D41),1,1), $D$16:D40, "&lt;="&amp;DATE(YEAR(D41),12,31))
    )),
    IF(E41="府県高段者大会",
      IF(J41="◯", 1, IF(J41="×", 0.5, 0)),
      IF(OR(E41="全国高段者大会", E41="地区高段者大会", E41="全国柔道整復師高段者大会"),
        (IF(J41="◯", 1, IF(J41="×", 0.5, 0)) + IF(OR(AND(E41="全国高段者大会", D41&gt;=DATE(2015,4,1)), AND(E41="地区高段者大会", D41&gt;=DATE(2019,4,1))), 0.25, 0)),
        IF(J41="◯",
          LOOKUP(IFERROR(MATCH(I41,{"女子初段","女子弐段","女子参段","女子四段","女子五段","女子六段","女子七段","女子八段"},0)-MATCH(H41,{"女子初段","女子弐段","女子参段","女子四段","女子五段","女子六段","女子七段","女子八段"},0),-10),{-10,-2,-1,0,1,2},{0,0.3,0.5,1,1.5,2}),
          IF(J41="×",
            LOOKUP(IFERROR(MATCH(I41,{"女子初段","女子弐段","女子参段","女子四段","女子五段","女子六段","女子七段","女子八段"},0)-MATCH(H41,{"女子初段","女子弐段","女子参段","女子四段","女子五段","女子六段","女子七段","女子八段"},0),-10),{-10,0,1,2},{0,0.5,0.75,1}),
            0
          )
        )
      )
    )
  )
)))</f>
        <v>0</v>
      </c>
      <c r="L41" s="36"/>
      <c r="N41" s="25"/>
      <c r="O41" s="25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ht="22.5" customHeight="1">
      <c r="N42" s="25"/>
      <c r="O42" s="25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ht="82.5" customHeight="1">
      <c r="A43" s="13"/>
      <c r="B43" s="90" t="s">
        <v>41</v>
      </c>
      <c r="C43" s="58"/>
      <c r="D43" s="56" t="s">
        <v>293</v>
      </c>
      <c r="E43" s="57"/>
      <c r="F43" s="57"/>
      <c r="G43" s="58"/>
      <c r="I43" s="79" t="s">
        <v>42</v>
      </c>
      <c r="J43" s="66"/>
      <c r="K43" s="50"/>
      <c r="L43" s="51"/>
      <c r="N43" s="25"/>
      <c r="O43" s="25"/>
    </row>
    <row r="44" spans="1:51" ht="82.5" customHeight="1">
      <c r="A44" s="13"/>
      <c r="B44" s="90" t="s">
        <v>43</v>
      </c>
      <c r="C44" s="58"/>
      <c r="D44" s="56" t="s">
        <v>291</v>
      </c>
      <c r="E44" s="57"/>
      <c r="F44" s="57"/>
      <c r="G44" s="58"/>
      <c r="I44" s="80"/>
      <c r="J44" s="81"/>
      <c r="K44" s="52"/>
      <c r="L44" s="53"/>
    </row>
    <row r="45" spans="1:51" ht="41.25" customHeight="1">
      <c r="A45" s="13"/>
      <c r="B45" s="82" t="s">
        <v>44</v>
      </c>
      <c r="C45" s="66"/>
      <c r="D45" s="16" t="s">
        <v>45</v>
      </c>
      <c r="E45" s="49"/>
      <c r="F45" s="75" t="s">
        <v>290</v>
      </c>
      <c r="G45" s="66"/>
      <c r="I45" s="80"/>
      <c r="J45" s="81"/>
      <c r="K45" s="52"/>
      <c r="L45" s="53"/>
    </row>
    <row r="46" spans="1:51" ht="41.25" customHeight="1">
      <c r="A46" s="13"/>
      <c r="B46" s="59"/>
      <c r="C46" s="60"/>
      <c r="D46" s="48"/>
      <c r="E46" s="41"/>
      <c r="F46" s="67"/>
      <c r="G46" s="68"/>
      <c r="I46" s="59"/>
      <c r="J46" s="60"/>
      <c r="K46" s="54"/>
      <c r="L46" s="55"/>
    </row>
    <row r="47" spans="1:51" ht="41.25" customHeight="1">
      <c r="A47" s="13"/>
      <c r="B47" s="95" t="s">
        <v>58</v>
      </c>
      <c r="C47" s="81"/>
      <c r="D47" s="16" t="s">
        <v>46</v>
      </c>
      <c r="E47" s="49"/>
      <c r="F47" s="75" t="s">
        <v>290</v>
      </c>
      <c r="G47" s="66"/>
      <c r="I47" s="91" t="s">
        <v>47</v>
      </c>
      <c r="J47" s="81"/>
      <c r="K47" s="92"/>
      <c r="L47" s="51"/>
    </row>
    <row r="48" spans="1:51" ht="41.25" customHeight="1">
      <c r="A48" s="13"/>
      <c r="B48" s="59"/>
      <c r="C48" s="60"/>
      <c r="D48" s="37" t="s">
        <v>48</v>
      </c>
      <c r="E48" s="47"/>
      <c r="F48" s="67"/>
      <c r="G48" s="68"/>
      <c r="I48" s="80"/>
      <c r="J48" s="81"/>
      <c r="K48" s="52"/>
      <c r="L48" s="53"/>
    </row>
    <row r="49" spans="1:51" ht="41.25" customHeight="1">
      <c r="A49" s="13"/>
      <c r="B49" s="95" t="s">
        <v>49</v>
      </c>
      <c r="C49" s="81"/>
      <c r="D49" s="75" t="s">
        <v>290</v>
      </c>
      <c r="E49" s="93"/>
      <c r="F49" s="93"/>
      <c r="G49" s="66"/>
      <c r="I49" s="80"/>
      <c r="J49" s="81"/>
      <c r="K49" s="52"/>
      <c r="L49" s="53"/>
    </row>
    <row r="50" spans="1:51" ht="41.25" customHeight="1">
      <c r="A50" s="13"/>
      <c r="B50" s="59"/>
      <c r="C50" s="60"/>
      <c r="D50" s="67"/>
      <c r="E50" s="94"/>
      <c r="F50" s="94"/>
      <c r="G50" s="68"/>
      <c r="H50" s="7"/>
      <c r="I50" s="59"/>
      <c r="J50" s="60"/>
      <c r="K50" s="54"/>
      <c r="L50" s="55"/>
    </row>
    <row r="51" spans="1:51" ht="14.25">
      <c r="A51" s="7"/>
      <c r="B51" s="7"/>
      <c r="C51" s="7"/>
      <c r="D51" s="7"/>
      <c r="G51" s="7"/>
      <c r="H51" s="7"/>
      <c r="I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</row>
    <row r="52" spans="1:51" ht="15">
      <c r="A52" s="7"/>
      <c r="B52" s="7"/>
      <c r="C52" s="7"/>
      <c r="D52" s="7"/>
      <c r="G52" s="7"/>
      <c r="H52" s="7"/>
      <c r="I52" s="7"/>
      <c r="J52" s="38"/>
      <c r="K52" s="38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1:51" ht="15">
      <c r="A53" s="7"/>
      <c r="B53" s="7"/>
      <c r="C53" s="7"/>
      <c r="D53" s="7"/>
      <c r="G53" s="7"/>
      <c r="J53" s="38"/>
      <c r="K53" s="38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</row>
    <row r="54" spans="1:51" ht="15">
      <c r="A54" s="7"/>
      <c r="B54" s="7"/>
      <c r="C54" s="7"/>
      <c r="D54" s="7"/>
      <c r="G54" s="7"/>
      <c r="J54" s="38"/>
      <c r="K54" s="38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</row>
    <row r="55" spans="1:51" ht="15">
      <c r="A55" s="7"/>
      <c r="B55" s="7"/>
      <c r="C55" s="7"/>
      <c r="D55" s="7"/>
      <c r="E55" s="39"/>
      <c r="G55" s="38"/>
      <c r="H55" s="38"/>
      <c r="I55" s="38"/>
      <c r="J55" s="38"/>
      <c r="K55" s="38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1:51" ht="15">
      <c r="A56" s="7"/>
      <c r="B56" s="7"/>
      <c r="C56" s="7"/>
      <c r="D56" s="7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51" ht="15">
      <c r="A57" s="7"/>
      <c r="B57" s="7"/>
      <c r="C57" s="7"/>
      <c r="D57" s="7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51" ht="15">
      <c r="A58" s="7"/>
      <c r="B58" s="7"/>
      <c r="C58" s="7"/>
      <c r="D58" s="7"/>
      <c r="F58" s="38"/>
      <c r="G58" s="38"/>
      <c r="H58" s="38"/>
      <c r="I58" s="38"/>
      <c r="J58" s="7"/>
      <c r="K58" s="7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51" ht="15">
      <c r="A59" s="7"/>
      <c r="B59" s="7"/>
      <c r="C59" s="7"/>
      <c r="D59" s="7"/>
      <c r="F59" s="38"/>
      <c r="G59" s="38"/>
      <c r="H59" s="38"/>
      <c r="I59" s="38"/>
      <c r="J59" s="7"/>
      <c r="K59" s="7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51" ht="15">
      <c r="A60" s="7"/>
      <c r="B60" s="7"/>
      <c r="C60" s="7"/>
      <c r="D60" s="7"/>
      <c r="F60" s="38"/>
      <c r="G60" s="38"/>
      <c r="H60" s="38"/>
      <c r="I60" s="38"/>
      <c r="J60" s="7"/>
      <c r="K60" s="7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51" ht="15">
      <c r="A61" s="7"/>
      <c r="B61" s="7"/>
      <c r="C61" s="7"/>
      <c r="D61" s="7"/>
      <c r="F61" s="7"/>
      <c r="G61" s="7"/>
      <c r="H61" s="7"/>
      <c r="I61" s="7"/>
      <c r="J61" s="7"/>
      <c r="K61" s="7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51" ht="14.25">
      <c r="A62" s="7"/>
      <c r="B62" s="7"/>
      <c r="C62" s="7"/>
      <c r="D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</row>
    <row r="63" spans="1:51" ht="14.25">
      <c r="A63" s="7"/>
      <c r="B63" s="7"/>
      <c r="C63" s="7"/>
      <c r="D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</row>
    <row r="64" spans="1:51" ht="14.25">
      <c r="A64" s="7"/>
      <c r="B64" s="7"/>
      <c r="C64" s="7"/>
      <c r="D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</row>
    <row r="65" spans="1:51" ht="14.25">
      <c r="A65" s="7"/>
      <c r="B65" s="7"/>
      <c r="C65" s="7"/>
      <c r="D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</row>
    <row r="66" spans="1:51" ht="14.25">
      <c r="A66" s="7"/>
      <c r="B66" s="7"/>
      <c r="C66" s="7"/>
      <c r="D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</row>
    <row r="67" spans="1:51" ht="14.25">
      <c r="A67" s="7"/>
      <c r="B67" s="7"/>
      <c r="C67" s="7"/>
      <c r="D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</row>
    <row r="68" spans="1:51" ht="14.25">
      <c r="A68" s="7"/>
      <c r="B68" s="7"/>
      <c r="C68" s="7"/>
      <c r="D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</row>
    <row r="69" spans="1:51" ht="14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</row>
    <row r="70" spans="1:51" ht="14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</row>
    <row r="71" spans="1:51" ht="14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</row>
    <row r="72" spans="1:51" ht="14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</row>
    <row r="73" spans="1:51" ht="14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</row>
    <row r="74" spans="1:51" ht="14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</row>
    <row r="75" spans="1:51" ht="14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</row>
    <row r="76" spans="1:51" ht="14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</row>
    <row r="77" spans="1:51" ht="14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</row>
    <row r="78" spans="1:51" ht="14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</row>
    <row r="79" spans="1:51" ht="14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</row>
    <row r="80" spans="1:51" ht="14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</row>
    <row r="81" spans="1:51" ht="14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</row>
    <row r="82" spans="1:51" ht="14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</row>
    <row r="83" spans="1:51" ht="14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</row>
    <row r="84" spans="1:51" ht="14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</row>
    <row r="85" spans="1:51" ht="14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</row>
    <row r="86" spans="1:51" ht="14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</row>
    <row r="87" spans="1:51" ht="14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</row>
    <row r="88" spans="1:51" ht="14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</row>
    <row r="89" spans="1:51" ht="14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</row>
    <row r="90" spans="1:51" ht="14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</row>
    <row r="91" spans="1:51" ht="14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</row>
    <row r="92" spans="1:51" ht="14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</row>
    <row r="93" spans="1:51" ht="14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</row>
    <row r="94" spans="1:51" ht="14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</row>
    <row r="95" spans="1:51" ht="14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</row>
    <row r="96" spans="1:51" ht="14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</row>
    <row r="97" spans="1:51" ht="14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</row>
    <row r="98" spans="1:51" ht="14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</row>
    <row r="99" spans="1:51" ht="14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</row>
    <row r="100" spans="1:51" ht="14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</row>
    <row r="101" spans="1:51" ht="14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</row>
    <row r="102" spans="1:51" ht="14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</row>
    <row r="103" spans="1:51" ht="14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</row>
    <row r="104" spans="1:51" ht="14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</row>
    <row r="105" spans="1:51" ht="14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</row>
    <row r="106" spans="1:51" ht="14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</row>
    <row r="107" spans="1:51" ht="14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</row>
    <row r="108" spans="1:51" ht="14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</row>
    <row r="109" spans="1:51" ht="14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</row>
    <row r="110" spans="1:51" ht="14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</row>
    <row r="111" spans="1:51" ht="14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</row>
    <row r="112" spans="1:51" ht="14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</row>
    <row r="113" spans="1:51" ht="14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</row>
    <row r="114" spans="1:51" ht="14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</row>
    <row r="115" spans="1:51" ht="14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</row>
    <row r="116" spans="1:51" ht="14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</row>
    <row r="117" spans="1:51" ht="14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</row>
    <row r="118" spans="1:51" ht="14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</row>
    <row r="119" spans="1:51" ht="14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</row>
    <row r="120" spans="1:51" ht="14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</row>
    <row r="121" spans="1:51" ht="14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</row>
    <row r="122" spans="1:51" ht="14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</row>
    <row r="123" spans="1:51" ht="14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</row>
    <row r="124" spans="1:51" ht="14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</row>
    <row r="125" spans="1:51" ht="14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</row>
    <row r="126" spans="1:51" ht="14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</row>
    <row r="127" spans="1:51" ht="14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</row>
    <row r="128" spans="1:51" ht="14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</row>
    <row r="129" spans="1:51" ht="14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</row>
    <row r="130" spans="1:51" ht="14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</row>
    <row r="131" spans="1:51" ht="14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</row>
    <row r="132" spans="1:51" ht="14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</row>
    <row r="133" spans="1:51" ht="14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</row>
    <row r="134" spans="1:51" ht="14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</row>
    <row r="135" spans="1:51" ht="14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</row>
    <row r="136" spans="1:51" ht="14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</row>
    <row r="137" spans="1:51" ht="14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</row>
    <row r="138" spans="1:51" ht="14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</row>
    <row r="139" spans="1:51" ht="14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</row>
    <row r="140" spans="1:51" ht="14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</row>
    <row r="141" spans="1:51" ht="14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</row>
    <row r="142" spans="1:51" ht="14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</row>
    <row r="143" spans="1:51" ht="14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</row>
    <row r="144" spans="1:51" ht="14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</row>
    <row r="145" spans="1:51" ht="14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</row>
    <row r="146" spans="1:51" ht="14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</row>
    <row r="147" spans="1:51" ht="14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</row>
    <row r="148" spans="1:51" ht="14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</row>
    <row r="149" spans="1:51" ht="14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</row>
    <row r="150" spans="1:51" ht="14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</row>
    <row r="151" spans="1:51" ht="14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</row>
    <row r="152" spans="1:51" ht="14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</row>
    <row r="153" spans="1:51" ht="14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</row>
    <row r="154" spans="1:51" ht="14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</row>
    <row r="155" spans="1:51" ht="14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</row>
    <row r="156" spans="1:51" ht="14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</row>
    <row r="157" spans="1:51" ht="14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</row>
    <row r="158" spans="1:51" ht="14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</row>
    <row r="159" spans="1:51" ht="14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</row>
    <row r="160" spans="1:51" ht="14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</row>
    <row r="161" spans="1:51" ht="14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</row>
    <row r="162" spans="1:51" ht="14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</row>
    <row r="163" spans="1:51" ht="14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</row>
    <row r="164" spans="1:51" ht="14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</row>
    <row r="165" spans="1:51" ht="14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</row>
    <row r="166" spans="1:51" ht="14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</row>
    <row r="167" spans="1:51" ht="14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</row>
    <row r="168" spans="1:51" ht="14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</row>
    <row r="169" spans="1:51" ht="14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</row>
    <row r="170" spans="1:51" ht="14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</row>
    <row r="171" spans="1:51" ht="14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</row>
    <row r="172" spans="1:51" ht="14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</row>
    <row r="173" spans="1:51" ht="14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</row>
    <row r="174" spans="1:51" ht="14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</row>
    <row r="175" spans="1:51" ht="14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</row>
    <row r="176" spans="1:51" ht="14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</row>
    <row r="177" spans="1:51" ht="14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</row>
    <row r="178" spans="1:51" ht="14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</row>
    <row r="179" spans="1:51" ht="14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</row>
    <row r="180" spans="1:51" ht="14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</row>
    <row r="181" spans="1:51" ht="14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</row>
    <row r="182" spans="1:51" ht="14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</row>
    <row r="183" spans="1:51" ht="14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</row>
    <row r="184" spans="1:51" ht="14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</row>
    <row r="185" spans="1:51" ht="14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</row>
    <row r="186" spans="1:51" ht="14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</row>
    <row r="187" spans="1:51" ht="14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</row>
    <row r="188" spans="1:51" ht="14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</row>
    <row r="189" spans="1:51" ht="14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</row>
    <row r="190" spans="1:51" ht="14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</row>
    <row r="191" spans="1:51" ht="14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</row>
    <row r="192" spans="1:51" ht="14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</row>
    <row r="193" spans="1:51" ht="14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</row>
    <row r="194" spans="1:51" ht="14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</row>
    <row r="195" spans="1:51" ht="14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</row>
    <row r="196" spans="1:51" ht="14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</row>
    <row r="197" spans="1:51" ht="14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</row>
    <row r="198" spans="1:51" ht="14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</row>
    <row r="199" spans="1:51" ht="14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</row>
    <row r="200" spans="1:51" ht="14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</row>
    <row r="201" spans="1:51" ht="14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</row>
    <row r="202" spans="1:51" ht="14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</row>
    <row r="203" spans="1:51" ht="14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</row>
    <row r="204" spans="1:51" ht="14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</row>
    <row r="205" spans="1:51" ht="14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</row>
    <row r="206" spans="1:51" ht="14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</row>
    <row r="207" spans="1:51" ht="14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</row>
    <row r="208" spans="1:51" ht="14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</row>
    <row r="209" spans="1:51" ht="14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</row>
    <row r="210" spans="1:51" ht="14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</row>
    <row r="211" spans="1:51" ht="14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</row>
    <row r="212" spans="1:51" ht="14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</row>
    <row r="213" spans="1:51" ht="14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</row>
    <row r="214" spans="1:51" ht="14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</row>
    <row r="215" spans="1:51" ht="14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</row>
    <row r="216" spans="1:51" ht="14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</row>
    <row r="217" spans="1:51" ht="14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</row>
    <row r="218" spans="1:51" ht="14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</row>
    <row r="219" spans="1:51" ht="14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</row>
    <row r="220" spans="1:51" ht="14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</row>
    <row r="221" spans="1:51" ht="14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</row>
    <row r="222" spans="1:51" ht="14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</row>
    <row r="223" spans="1:51" ht="14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</row>
    <row r="224" spans="1:51" ht="14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</row>
    <row r="225" spans="1:51" ht="14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</row>
    <row r="226" spans="1:51" ht="14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</row>
    <row r="227" spans="1:51" ht="14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</row>
    <row r="228" spans="1:51" ht="14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</row>
    <row r="229" spans="1:51" ht="14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</row>
    <row r="230" spans="1:51" ht="14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</row>
    <row r="231" spans="1:51" ht="14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</row>
    <row r="232" spans="1:51" ht="14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</row>
    <row r="233" spans="1:51" ht="14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</row>
    <row r="234" spans="1:51" ht="14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</row>
    <row r="235" spans="1:51" ht="14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</row>
    <row r="236" spans="1:51" ht="14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</row>
    <row r="237" spans="1:51" ht="14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</row>
    <row r="238" spans="1:51" ht="14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</row>
    <row r="239" spans="1:51" ht="14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</row>
    <row r="240" spans="1:51" ht="14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</row>
    <row r="241" spans="1:51" ht="14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</row>
    <row r="242" spans="1:51" ht="14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</row>
    <row r="243" spans="1:51" ht="14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</row>
    <row r="244" spans="1:51" ht="14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</row>
    <row r="245" spans="1:51" ht="14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</row>
    <row r="246" spans="1:51" ht="14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</row>
    <row r="247" spans="1:51" ht="14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</row>
    <row r="248" spans="1:51" ht="14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</row>
    <row r="249" spans="1:51" ht="14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</row>
    <row r="250" spans="1:51" ht="14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</row>
    <row r="251" spans="1:51" ht="14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</row>
    <row r="252" spans="1:51" ht="14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</row>
    <row r="253" spans="1:51" ht="14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</row>
    <row r="254" spans="1:51" ht="14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</row>
    <row r="255" spans="1:51" ht="14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</row>
    <row r="256" spans="1:51" ht="14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</row>
    <row r="257" spans="1:51" ht="14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</row>
    <row r="258" spans="1:51" ht="14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</row>
    <row r="259" spans="1:51" ht="14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</row>
    <row r="260" spans="1:51" ht="14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</row>
    <row r="261" spans="1:51" ht="14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</row>
    <row r="262" spans="1:51" ht="14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</row>
    <row r="263" spans="1:51" ht="14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</row>
    <row r="264" spans="1:51" ht="14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</row>
    <row r="265" spans="1:51" ht="14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</row>
    <row r="266" spans="1:51" ht="14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</row>
    <row r="267" spans="1:51" ht="14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</row>
    <row r="268" spans="1:51" ht="14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</row>
    <row r="269" spans="1:51" ht="14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</row>
    <row r="270" spans="1:51" ht="14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</row>
    <row r="271" spans="1:51" ht="14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</row>
    <row r="272" spans="1:51" ht="14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</row>
    <row r="273" spans="1:51" ht="14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</row>
    <row r="274" spans="1:51" ht="14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</row>
    <row r="275" spans="1:51" ht="14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</row>
    <row r="276" spans="1:51" ht="14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</row>
    <row r="277" spans="1:51" ht="14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</row>
    <row r="278" spans="1:51" ht="14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</row>
    <row r="279" spans="1:51" ht="14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</row>
    <row r="280" spans="1:51" ht="14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</row>
    <row r="281" spans="1:51" ht="14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</row>
    <row r="282" spans="1:51" ht="14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</row>
    <row r="283" spans="1:51" ht="14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</row>
    <row r="284" spans="1:51" ht="14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</row>
    <row r="285" spans="1:51" ht="14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</row>
    <row r="286" spans="1:51" ht="14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</row>
    <row r="287" spans="1:51" ht="14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</row>
    <row r="288" spans="1:51" ht="14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</row>
    <row r="289" spans="1:51" ht="14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</row>
    <row r="290" spans="1:51" ht="14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</row>
    <row r="291" spans="1:51" ht="14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</row>
    <row r="292" spans="1:51" ht="14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</row>
    <row r="293" spans="1:51" ht="14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</row>
    <row r="294" spans="1:51" ht="14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</row>
    <row r="295" spans="1:51" ht="14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</row>
    <row r="296" spans="1:51" ht="14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</row>
    <row r="297" spans="1:51" ht="14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</row>
    <row r="298" spans="1:51" ht="14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</row>
    <row r="299" spans="1:51" ht="14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</row>
    <row r="300" spans="1:51" ht="14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</row>
    <row r="301" spans="1:51" ht="14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</row>
    <row r="302" spans="1:51" ht="14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</row>
    <row r="303" spans="1:51" ht="14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</row>
    <row r="304" spans="1:51" ht="14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</row>
    <row r="305" spans="1:51" ht="14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</row>
    <row r="306" spans="1:51" ht="14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</row>
    <row r="307" spans="1:51" ht="14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</row>
    <row r="308" spans="1:51" ht="14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</row>
    <row r="309" spans="1:51" ht="14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</row>
    <row r="310" spans="1:51" ht="14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</row>
    <row r="311" spans="1:51" ht="14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</row>
    <row r="312" spans="1:51" ht="14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</row>
    <row r="313" spans="1:51" ht="14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</row>
    <row r="314" spans="1:51" ht="14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</row>
    <row r="315" spans="1:51" ht="14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</row>
    <row r="316" spans="1:51" ht="14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</row>
    <row r="317" spans="1:51" ht="14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</row>
    <row r="318" spans="1:51" ht="14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</row>
    <row r="319" spans="1:51" ht="14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</row>
    <row r="320" spans="1:51" ht="14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</row>
    <row r="321" spans="1:51" ht="14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</row>
    <row r="322" spans="1:51" ht="14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</row>
    <row r="323" spans="1:51" ht="14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</row>
    <row r="324" spans="1:51" ht="14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</row>
    <row r="325" spans="1:51" ht="14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</row>
    <row r="326" spans="1:51" ht="14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</row>
    <row r="327" spans="1:51" ht="14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</row>
    <row r="328" spans="1:51" ht="14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</row>
    <row r="329" spans="1:51" ht="14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</row>
    <row r="330" spans="1:51" ht="14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</row>
    <row r="331" spans="1:51" ht="14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</row>
    <row r="332" spans="1:51" ht="14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</row>
    <row r="333" spans="1:51" ht="14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</row>
    <row r="334" spans="1:51" ht="14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</row>
    <row r="335" spans="1:51" ht="14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</row>
    <row r="336" spans="1:51" ht="14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</row>
    <row r="337" spans="1:51" ht="14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</row>
    <row r="338" spans="1:51" ht="14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</row>
    <row r="339" spans="1:51" ht="14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</row>
    <row r="340" spans="1:51" ht="14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</row>
    <row r="341" spans="1:51" ht="14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</row>
    <row r="342" spans="1:51" ht="14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</row>
    <row r="343" spans="1:51" ht="14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</row>
    <row r="344" spans="1:51" ht="14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</row>
    <row r="345" spans="1:51" ht="14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</row>
    <row r="346" spans="1:51" ht="14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</row>
    <row r="347" spans="1:51" ht="14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</row>
    <row r="348" spans="1:51" ht="14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</row>
    <row r="349" spans="1:51" ht="14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</row>
    <row r="350" spans="1:51" ht="14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</row>
    <row r="351" spans="1:51" ht="14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</row>
    <row r="352" spans="1:51" ht="14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</row>
    <row r="353" spans="1:51" ht="14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</row>
    <row r="354" spans="1:51" ht="14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</row>
    <row r="355" spans="1:51" ht="14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</row>
    <row r="356" spans="1:51" ht="14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</row>
    <row r="357" spans="1:51" ht="14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</row>
    <row r="358" spans="1:51" ht="14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</row>
    <row r="359" spans="1:51" ht="14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</row>
    <row r="360" spans="1:51" ht="14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</row>
    <row r="361" spans="1:51" ht="14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</row>
    <row r="362" spans="1:51" ht="14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</row>
    <row r="363" spans="1:51" ht="14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</row>
    <row r="364" spans="1:51" ht="14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</row>
    <row r="365" spans="1:51" ht="14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</row>
    <row r="366" spans="1:51" ht="14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</row>
    <row r="367" spans="1:51" ht="14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</row>
    <row r="368" spans="1:51" ht="14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</row>
    <row r="369" spans="1:51" ht="14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</row>
    <row r="370" spans="1:51" ht="14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</row>
    <row r="371" spans="1:51" ht="14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</row>
    <row r="372" spans="1:51" ht="14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</row>
    <row r="373" spans="1:51" ht="14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</row>
    <row r="374" spans="1:51" ht="14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</row>
    <row r="375" spans="1:51" ht="14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</row>
    <row r="376" spans="1:51" ht="14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</row>
    <row r="377" spans="1:51" ht="14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</row>
    <row r="378" spans="1:51" ht="14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</row>
    <row r="379" spans="1:51" ht="14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</row>
    <row r="380" spans="1:51" ht="14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</row>
    <row r="381" spans="1:51" ht="14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</row>
    <row r="382" spans="1:51" ht="14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</row>
    <row r="383" spans="1:51" ht="14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</row>
    <row r="384" spans="1:51" ht="14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</row>
    <row r="385" spans="1:51" ht="14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</row>
    <row r="386" spans="1:51" ht="14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</row>
    <row r="387" spans="1:51" ht="14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</row>
    <row r="388" spans="1:51" ht="14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</row>
    <row r="389" spans="1:51" ht="14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</row>
    <row r="390" spans="1:51" ht="14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</row>
    <row r="391" spans="1:51" ht="14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</row>
    <row r="392" spans="1:51" ht="14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</row>
    <row r="393" spans="1:51" ht="14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</row>
    <row r="394" spans="1:51" ht="14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</row>
    <row r="395" spans="1:51" ht="14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</row>
    <row r="396" spans="1:51" ht="14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</row>
    <row r="397" spans="1:51" ht="14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</row>
    <row r="398" spans="1:51" ht="14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</row>
    <row r="399" spans="1:51" ht="14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</row>
    <row r="400" spans="1:51" ht="14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</row>
    <row r="401" spans="1:51" ht="14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</row>
    <row r="402" spans="1:51" ht="14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</row>
    <row r="403" spans="1:51" ht="14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</row>
    <row r="404" spans="1:51" ht="14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</row>
    <row r="405" spans="1:51" ht="14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</row>
    <row r="406" spans="1:51" ht="14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</row>
    <row r="407" spans="1:51" ht="14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</row>
    <row r="408" spans="1:51" ht="14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</row>
    <row r="409" spans="1:51" ht="14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</row>
    <row r="410" spans="1:51" ht="14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</row>
    <row r="411" spans="1:51" ht="14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</row>
    <row r="412" spans="1:51" ht="14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</row>
    <row r="413" spans="1:51" ht="14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</row>
    <row r="414" spans="1:51" ht="14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</row>
    <row r="415" spans="1:51" ht="14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</row>
    <row r="416" spans="1:51" ht="14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</row>
    <row r="417" spans="1:51" ht="14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</row>
    <row r="418" spans="1:51" ht="14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</row>
    <row r="419" spans="1:51" ht="14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</row>
    <row r="420" spans="1:51" ht="14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</row>
    <row r="421" spans="1:51" ht="14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</row>
    <row r="422" spans="1:51" ht="14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</row>
    <row r="423" spans="1:51" ht="14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</row>
    <row r="424" spans="1:51" ht="14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</row>
    <row r="425" spans="1:51" ht="14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</row>
    <row r="426" spans="1:51" ht="14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</row>
    <row r="427" spans="1:51" ht="14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</row>
    <row r="428" spans="1:51" ht="14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</row>
    <row r="429" spans="1:51" ht="14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</row>
    <row r="430" spans="1:51" ht="14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</row>
    <row r="431" spans="1:51" ht="14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</row>
    <row r="432" spans="1:51" ht="14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</row>
    <row r="433" spans="1:51" ht="14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</row>
    <row r="434" spans="1:51" ht="14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</row>
    <row r="435" spans="1:51" ht="14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</row>
    <row r="436" spans="1:51" ht="14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</row>
    <row r="437" spans="1:51" ht="14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</row>
    <row r="438" spans="1:51" ht="14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</row>
    <row r="439" spans="1:51" ht="14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</row>
    <row r="440" spans="1:51" ht="14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</row>
    <row r="441" spans="1:51" ht="14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</row>
    <row r="442" spans="1:51" ht="14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</row>
    <row r="443" spans="1:51" ht="14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</row>
    <row r="444" spans="1:51" ht="14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</row>
    <row r="445" spans="1:51" ht="14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</row>
    <row r="446" spans="1:51" ht="14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</row>
    <row r="447" spans="1:51" ht="14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</row>
    <row r="448" spans="1:51" ht="14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</row>
    <row r="449" spans="1:51" ht="14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</row>
    <row r="450" spans="1:51" ht="14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</row>
    <row r="451" spans="1:51" ht="14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</row>
    <row r="452" spans="1:51" ht="14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</row>
    <row r="453" spans="1:51" ht="14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</row>
    <row r="454" spans="1:51" ht="14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</row>
    <row r="455" spans="1:51" ht="14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</row>
    <row r="456" spans="1:51" ht="14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</row>
    <row r="457" spans="1:51" ht="14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</row>
    <row r="458" spans="1:51" ht="14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</row>
    <row r="459" spans="1:51" ht="14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</row>
    <row r="460" spans="1:51" ht="14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</row>
    <row r="461" spans="1:51" ht="14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</row>
    <row r="462" spans="1:51" ht="14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</row>
    <row r="463" spans="1:51" ht="14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</row>
    <row r="464" spans="1:51" ht="14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</row>
    <row r="465" spans="1:51" ht="14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</row>
    <row r="466" spans="1:51" ht="14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</row>
    <row r="467" spans="1:51" ht="14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</row>
    <row r="468" spans="1:51" ht="14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</row>
    <row r="469" spans="1:51" ht="14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</row>
    <row r="470" spans="1:51" ht="14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</row>
    <row r="471" spans="1:51" ht="14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</row>
    <row r="472" spans="1:51" ht="14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</row>
    <row r="473" spans="1:51" ht="14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</row>
    <row r="474" spans="1:51" ht="14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</row>
    <row r="475" spans="1:51" ht="14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</row>
    <row r="476" spans="1:51" ht="14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</row>
    <row r="477" spans="1:51" ht="14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</row>
    <row r="478" spans="1:51" ht="14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</row>
    <row r="479" spans="1:51" ht="14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</row>
    <row r="480" spans="1:51" ht="14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</row>
    <row r="481" spans="1:51" ht="14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</row>
    <row r="482" spans="1:51" ht="14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</row>
    <row r="483" spans="1:51" ht="14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</row>
    <row r="484" spans="1:51" ht="14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</row>
    <row r="485" spans="1:51" ht="14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</row>
    <row r="486" spans="1:51" ht="14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</row>
    <row r="487" spans="1:51" ht="14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</row>
    <row r="488" spans="1:51" ht="14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</row>
    <row r="489" spans="1:51" ht="14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</row>
    <row r="490" spans="1:51" ht="14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</row>
    <row r="491" spans="1:51" ht="14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</row>
    <row r="492" spans="1:51" ht="14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</row>
    <row r="493" spans="1:51" ht="14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</row>
    <row r="494" spans="1:51" ht="14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</row>
    <row r="495" spans="1:51" ht="14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</row>
    <row r="496" spans="1:51" ht="14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</row>
    <row r="497" spans="1:51" ht="14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</row>
    <row r="498" spans="1:51" ht="14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</row>
    <row r="499" spans="1:51" ht="14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</row>
    <row r="500" spans="1:51" ht="14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</row>
    <row r="501" spans="1:51" ht="14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</row>
    <row r="502" spans="1:51" ht="14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</row>
    <row r="503" spans="1:51" ht="14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</row>
    <row r="504" spans="1:51" ht="14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</row>
    <row r="505" spans="1:51" ht="14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</row>
    <row r="506" spans="1:51" ht="14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</row>
    <row r="507" spans="1:51" ht="14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</row>
    <row r="508" spans="1:51" ht="14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</row>
    <row r="509" spans="1:51" ht="14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</row>
    <row r="510" spans="1:51" ht="14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</row>
    <row r="511" spans="1:51" ht="14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</row>
    <row r="512" spans="1:51" ht="14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</row>
    <row r="513" spans="1:51" ht="14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</row>
    <row r="514" spans="1:51" ht="14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</row>
    <row r="515" spans="1:51" ht="14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</row>
    <row r="516" spans="1:51" ht="14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</row>
    <row r="517" spans="1:51" ht="14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</row>
    <row r="518" spans="1:51" ht="14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</row>
    <row r="519" spans="1:51" ht="14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</row>
    <row r="520" spans="1:51" ht="14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</row>
    <row r="521" spans="1:51" ht="14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</row>
    <row r="522" spans="1:51" ht="14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</row>
    <row r="523" spans="1:51" ht="14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</row>
    <row r="524" spans="1:51" ht="14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</row>
    <row r="525" spans="1:51" ht="14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</row>
    <row r="526" spans="1:51" ht="14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</row>
    <row r="527" spans="1:51" ht="14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</row>
    <row r="528" spans="1:51" ht="14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</row>
    <row r="529" spans="1:51" ht="14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</row>
    <row r="530" spans="1:51" ht="14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</row>
    <row r="531" spans="1:51" ht="14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</row>
    <row r="532" spans="1:51" ht="14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</row>
    <row r="533" spans="1:51" ht="14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</row>
    <row r="534" spans="1:51" ht="14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</row>
    <row r="535" spans="1:51" ht="14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</row>
    <row r="536" spans="1:51" ht="14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</row>
    <row r="537" spans="1:51" ht="14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</row>
    <row r="538" spans="1:51" ht="14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</row>
    <row r="539" spans="1:51" ht="14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</row>
    <row r="540" spans="1:51" ht="14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</row>
    <row r="541" spans="1:51" ht="14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</row>
    <row r="542" spans="1:51" ht="14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</row>
    <row r="543" spans="1:51" ht="14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</row>
    <row r="544" spans="1:51" ht="14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</row>
    <row r="545" spans="1:51" ht="14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</row>
    <row r="546" spans="1:51" ht="14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</row>
    <row r="547" spans="1:51" ht="14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</row>
    <row r="548" spans="1:51" ht="14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</row>
    <row r="549" spans="1:51" ht="14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</row>
    <row r="550" spans="1:51" ht="14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</row>
    <row r="551" spans="1:51" ht="14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</row>
    <row r="552" spans="1:51" ht="14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</row>
    <row r="553" spans="1:51" ht="14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</row>
    <row r="554" spans="1:51" ht="14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</row>
    <row r="555" spans="1:51" ht="14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</row>
    <row r="556" spans="1:51" ht="14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</row>
    <row r="557" spans="1:51" ht="14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</row>
    <row r="558" spans="1:51" ht="14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</row>
    <row r="559" spans="1:51" ht="14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</row>
    <row r="560" spans="1:51" ht="14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</row>
    <row r="561" spans="1:51" ht="14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</row>
    <row r="562" spans="1:51" ht="14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</row>
    <row r="563" spans="1:51" ht="14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</row>
    <row r="564" spans="1:51" ht="14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</row>
    <row r="565" spans="1:51" ht="14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</row>
    <row r="566" spans="1:51" ht="14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</row>
    <row r="567" spans="1:51" ht="14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</row>
    <row r="568" spans="1:51" ht="14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</row>
    <row r="569" spans="1:51" ht="14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</row>
    <row r="570" spans="1:51" ht="14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</row>
    <row r="571" spans="1:51" ht="14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</row>
    <row r="572" spans="1:51" ht="14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</row>
    <row r="573" spans="1:51" ht="14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</row>
    <row r="574" spans="1:51" ht="14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</row>
    <row r="575" spans="1:51" ht="14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</row>
    <row r="576" spans="1:51" ht="14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</row>
    <row r="577" spans="1:51" ht="14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</row>
    <row r="578" spans="1:51" ht="14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</row>
    <row r="579" spans="1:51" ht="14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</row>
    <row r="580" spans="1:51" ht="14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</row>
    <row r="581" spans="1:51" ht="14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</row>
    <row r="582" spans="1:51" ht="14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</row>
    <row r="583" spans="1:51" ht="14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</row>
    <row r="584" spans="1:51" ht="14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</row>
    <row r="585" spans="1:51" ht="14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</row>
    <row r="586" spans="1:51" ht="14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</row>
    <row r="587" spans="1:51" ht="14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</row>
    <row r="588" spans="1:51" ht="14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</row>
    <row r="589" spans="1:51" ht="14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</row>
    <row r="590" spans="1:51" ht="14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</row>
    <row r="591" spans="1:51" ht="14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</row>
    <row r="592" spans="1:51" ht="14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</row>
    <row r="593" spans="1:51" ht="14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</row>
    <row r="594" spans="1:51" ht="14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</row>
    <row r="595" spans="1:51" ht="14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</row>
    <row r="596" spans="1:51" ht="14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</row>
    <row r="597" spans="1:51" ht="14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</row>
    <row r="598" spans="1:51" ht="14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</row>
    <row r="599" spans="1:51" ht="14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</row>
    <row r="600" spans="1:51" ht="14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</row>
    <row r="601" spans="1:51" ht="14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</row>
    <row r="602" spans="1:51" ht="14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</row>
    <row r="603" spans="1:51" ht="14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</row>
    <row r="604" spans="1:51" ht="14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</row>
    <row r="605" spans="1:51" ht="14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</row>
    <row r="606" spans="1:51" ht="14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</row>
    <row r="607" spans="1:51" ht="14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</row>
    <row r="608" spans="1:51" ht="14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</row>
    <row r="609" spans="1:51" ht="14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</row>
    <row r="610" spans="1:51" ht="14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</row>
    <row r="611" spans="1:51" ht="14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</row>
    <row r="612" spans="1:51" ht="14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</row>
    <row r="613" spans="1:51" ht="14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</row>
    <row r="614" spans="1:51" ht="14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</row>
    <row r="615" spans="1:51" ht="14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</row>
    <row r="616" spans="1:51" ht="14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</row>
    <row r="617" spans="1:51" ht="14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</row>
    <row r="618" spans="1:51" ht="14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</row>
    <row r="619" spans="1:51" ht="14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</row>
    <row r="620" spans="1:51" ht="14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</row>
    <row r="621" spans="1:51" ht="14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</row>
    <row r="622" spans="1:51" ht="14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</row>
    <row r="623" spans="1:51" ht="14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</row>
    <row r="624" spans="1:51" ht="14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</row>
    <row r="625" spans="1:51" ht="14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</row>
    <row r="626" spans="1:51" ht="14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</row>
    <row r="627" spans="1:51" ht="14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</row>
    <row r="628" spans="1:51" ht="14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</row>
    <row r="629" spans="1:51" ht="14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</row>
    <row r="630" spans="1:51" ht="14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</row>
    <row r="631" spans="1:51" ht="14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</row>
    <row r="632" spans="1:51" ht="14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</row>
    <row r="633" spans="1:51" ht="14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</row>
    <row r="634" spans="1:51" ht="14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</row>
    <row r="635" spans="1:51" ht="14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</row>
    <row r="636" spans="1:51" ht="14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</row>
    <row r="637" spans="1:51" ht="14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</row>
    <row r="638" spans="1:51" ht="14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</row>
    <row r="639" spans="1:51" ht="14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</row>
    <row r="640" spans="1:51" ht="14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</row>
    <row r="641" spans="1:51" ht="14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</row>
    <row r="642" spans="1:51" ht="14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</row>
    <row r="643" spans="1:51" ht="14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</row>
    <row r="644" spans="1:51" ht="14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</row>
    <row r="645" spans="1:51" ht="14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</row>
    <row r="646" spans="1:51" ht="14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</row>
    <row r="647" spans="1:51" ht="14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</row>
    <row r="648" spans="1:51" ht="14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</row>
    <row r="649" spans="1:51" ht="14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</row>
    <row r="650" spans="1:51" ht="14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</row>
    <row r="651" spans="1:51" ht="14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</row>
    <row r="652" spans="1:51" ht="14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</row>
    <row r="653" spans="1:51" ht="14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</row>
    <row r="654" spans="1:51" ht="14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</row>
    <row r="655" spans="1:51" ht="14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</row>
    <row r="656" spans="1:51" ht="14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</row>
    <row r="657" spans="1:51" ht="14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</row>
    <row r="658" spans="1:51" ht="14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</row>
    <row r="659" spans="1:51" ht="14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</row>
    <row r="660" spans="1:51" ht="14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</row>
    <row r="661" spans="1:51" ht="14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</row>
    <row r="662" spans="1:51" ht="14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</row>
    <row r="663" spans="1:51" ht="14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</row>
    <row r="664" spans="1:51" ht="14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</row>
    <row r="665" spans="1:51" ht="14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</row>
    <row r="666" spans="1:51" ht="14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</row>
    <row r="667" spans="1:51" ht="14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</row>
    <row r="668" spans="1:51" ht="14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</row>
    <row r="669" spans="1:51" ht="14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</row>
    <row r="670" spans="1:51" ht="14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</row>
    <row r="671" spans="1:51" ht="14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</row>
    <row r="672" spans="1:51" ht="14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</row>
    <row r="673" spans="1:51" ht="14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</row>
    <row r="674" spans="1:51" ht="14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</row>
    <row r="675" spans="1:51" ht="14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</row>
    <row r="676" spans="1:51" ht="14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</row>
    <row r="677" spans="1:51" ht="14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</row>
    <row r="678" spans="1:51" ht="14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</row>
    <row r="679" spans="1:51" ht="14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</row>
    <row r="680" spans="1:51" ht="14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</row>
    <row r="681" spans="1:51" ht="14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</row>
    <row r="682" spans="1:51" ht="14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</row>
    <row r="683" spans="1:51" ht="14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</row>
    <row r="684" spans="1:51" ht="14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</row>
    <row r="685" spans="1:51" ht="14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</row>
    <row r="686" spans="1:51" ht="14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</row>
    <row r="687" spans="1:51" ht="14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</row>
    <row r="688" spans="1:51" ht="14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</row>
    <row r="689" spans="1:51" ht="14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</row>
    <row r="690" spans="1:51" ht="14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</row>
    <row r="691" spans="1:51" ht="14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</row>
    <row r="692" spans="1:51" ht="14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</row>
    <row r="693" spans="1:51" ht="14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</row>
    <row r="694" spans="1:51" ht="14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</row>
    <row r="695" spans="1:51" ht="14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</row>
    <row r="696" spans="1:51" ht="14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</row>
    <row r="697" spans="1:51" ht="14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</row>
    <row r="698" spans="1:51" ht="14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</row>
    <row r="699" spans="1:51" ht="14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</row>
    <row r="700" spans="1:51" ht="14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</row>
    <row r="701" spans="1:51" ht="14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</row>
    <row r="702" spans="1:51" ht="14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</row>
    <row r="703" spans="1:51" ht="14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</row>
    <row r="704" spans="1:51" ht="14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</row>
    <row r="705" spans="1:51" ht="14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</row>
    <row r="706" spans="1:51" ht="14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</row>
    <row r="707" spans="1:51" ht="14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</row>
    <row r="708" spans="1:51" ht="14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</row>
    <row r="709" spans="1:51" ht="14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</row>
    <row r="710" spans="1:51" ht="14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</row>
    <row r="711" spans="1:51" ht="14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</row>
    <row r="712" spans="1:51" ht="14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</row>
    <row r="713" spans="1:51" ht="14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</row>
    <row r="714" spans="1:51" ht="14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</row>
    <row r="715" spans="1:51" ht="14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</row>
    <row r="716" spans="1:51" ht="14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</row>
    <row r="717" spans="1:51" ht="14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</row>
    <row r="718" spans="1:51" ht="14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</row>
    <row r="719" spans="1:51" ht="14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</row>
    <row r="720" spans="1:51" ht="14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</row>
    <row r="721" spans="1:51" ht="14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</row>
    <row r="722" spans="1:51" ht="14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</row>
    <row r="723" spans="1:51" ht="14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</row>
    <row r="724" spans="1:51" ht="14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</row>
    <row r="725" spans="1:51" ht="14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</row>
    <row r="726" spans="1:51" ht="14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</row>
    <row r="727" spans="1:51" ht="14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</row>
    <row r="728" spans="1:51" ht="14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</row>
    <row r="729" spans="1:51" ht="14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</row>
    <row r="730" spans="1:51" ht="14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</row>
    <row r="731" spans="1:51" ht="14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</row>
    <row r="732" spans="1:51" ht="14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</row>
    <row r="733" spans="1:51" ht="14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</row>
    <row r="734" spans="1:51" ht="14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</row>
    <row r="735" spans="1:51" ht="14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</row>
    <row r="736" spans="1:51" ht="14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</row>
    <row r="737" spans="1:51" ht="14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</row>
    <row r="738" spans="1:51" ht="14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</row>
    <row r="739" spans="1:51" ht="14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</row>
    <row r="740" spans="1:51" ht="14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</row>
    <row r="741" spans="1:51" ht="14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</row>
    <row r="742" spans="1:51" ht="14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</row>
    <row r="743" spans="1:51" ht="14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</row>
    <row r="744" spans="1:51" ht="14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</row>
    <row r="745" spans="1:51" ht="14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</row>
    <row r="746" spans="1:51" ht="14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</row>
    <row r="747" spans="1:51" ht="14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</row>
    <row r="748" spans="1:51" ht="14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</row>
    <row r="749" spans="1:51" ht="14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</row>
    <row r="750" spans="1:51" ht="14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</row>
    <row r="751" spans="1:51" ht="14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</row>
    <row r="752" spans="1:51" ht="14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</row>
    <row r="753" spans="1:51" ht="14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</row>
    <row r="754" spans="1:51" ht="14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</row>
    <row r="755" spans="1:51" ht="14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</row>
    <row r="756" spans="1:51" ht="14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</row>
    <row r="757" spans="1:51" ht="14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</row>
    <row r="758" spans="1:51" ht="14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</row>
    <row r="759" spans="1:51" ht="14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</row>
    <row r="760" spans="1:51" ht="14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</row>
    <row r="761" spans="1:51" ht="14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</row>
    <row r="762" spans="1:51" ht="14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</row>
    <row r="763" spans="1:51" ht="14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</row>
    <row r="764" spans="1:51" ht="14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</row>
    <row r="765" spans="1:51" ht="14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</row>
    <row r="766" spans="1:51" ht="14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</row>
    <row r="767" spans="1:51" ht="14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</row>
    <row r="768" spans="1:51" ht="14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</row>
    <row r="769" spans="1:51" ht="14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</row>
    <row r="770" spans="1:51" ht="14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</row>
    <row r="771" spans="1:51" ht="14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</row>
    <row r="772" spans="1:51" ht="14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</row>
    <row r="773" spans="1:51" ht="14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</row>
    <row r="774" spans="1:51" ht="14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</row>
    <row r="775" spans="1:51" ht="14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</row>
    <row r="776" spans="1:51" ht="14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</row>
    <row r="777" spans="1:51" ht="14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</row>
    <row r="778" spans="1:51" ht="14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</row>
    <row r="779" spans="1:51" ht="14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</row>
    <row r="780" spans="1:51" ht="14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</row>
    <row r="781" spans="1:51" ht="14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</row>
    <row r="782" spans="1:51" ht="14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</row>
    <row r="783" spans="1:51" ht="14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</row>
    <row r="784" spans="1:51" ht="14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</row>
    <row r="785" spans="1:51" ht="14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</row>
    <row r="786" spans="1:51" ht="14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</row>
    <row r="787" spans="1:51" ht="14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</row>
    <row r="788" spans="1:51" ht="14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</row>
    <row r="789" spans="1:51" ht="14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</row>
    <row r="790" spans="1:51" ht="14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</row>
    <row r="791" spans="1:51" ht="14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</row>
    <row r="792" spans="1:51" ht="14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</row>
    <row r="793" spans="1:51" ht="14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</row>
    <row r="794" spans="1:51" ht="14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</row>
    <row r="795" spans="1:51" ht="14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</row>
    <row r="796" spans="1:51" ht="14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</row>
    <row r="797" spans="1:51" ht="14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</row>
    <row r="798" spans="1:51" ht="14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</row>
    <row r="799" spans="1:51" ht="14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</row>
    <row r="800" spans="1:51" ht="14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</row>
    <row r="801" spans="1:51" ht="14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</row>
    <row r="802" spans="1:51" ht="14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</row>
    <row r="803" spans="1:51" ht="14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</row>
    <row r="804" spans="1:51" ht="14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</row>
    <row r="805" spans="1:51" ht="14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</row>
    <row r="806" spans="1:51" ht="14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</row>
    <row r="807" spans="1:51" ht="14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</row>
    <row r="808" spans="1:51" ht="14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</row>
    <row r="809" spans="1:51" ht="14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</row>
    <row r="810" spans="1:51" ht="14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</row>
    <row r="811" spans="1:51" ht="14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</row>
    <row r="812" spans="1:51" ht="14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</row>
    <row r="813" spans="1:51" ht="14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</row>
    <row r="814" spans="1:51" ht="14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</row>
    <row r="815" spans="1:51" ht="14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</row>
    <row r="816" spans="1:51" ht="14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</row>
    <row r="817" spans="1:51" ht="14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</row>
    <row r="818" spans="1:51" ht="14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</row>
    <row r="819" spans="1:51" ht="14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</row>
    <row r="820" spans="1:51" ht="14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</row>
    <row r="821" spans="1:51" ht="14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</row>
    <row r="822" spans="1:51" ht="14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</row>
    <row r="823" spans="1:51" ht="14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</row>
    <row r="824" spans="1:51" ht="14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</row>
    <row r="825" spans="1:51" ht="14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</row>
    <row r="826" spans="1:51" ht="14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</row>
    <row r="827" spans="1:51" ht="14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</row>
    <row r="828" spans="1:51" ht="14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</row>
    <row r="829" spans="1:51" ht="14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</row>
    <row r="830" spans="1:51" ht="14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</row>
    <row r="831" spans="1:51" ht="14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</row>
    <row r="832" spans="1:51" ht="14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</row>
    <row r="833" spans="1:51" ht="14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</row>
    <row r="834" spans="1:51" ht="14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</row>
    <row r="835" spans="1:51" ht="14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</row>
    <row r="836" spans="1:51" ht="14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</row>
    <row r="837" spans="1:51" ht="14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</row>
    <row r="838" spans="1:51" ht="14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</row>
    <row r="839" spans="1:51" ht="14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</row>
    <row r="840" spans="1:51" ht="14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</row>
    <row r="841" spans="1:51" ht="14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</row>
    <row r="842" spans="1:51" ht="14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</row>
    <row r="843" spans="1:51" ht="14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</row>
    <row r="844" spans="1:51" ht="14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</row>
    <row r="845" spans="1:51" ht="14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</row>
    <row r="846" spans="1:51" ht="14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</row>
    <row r="847" spans="1:51" ht="14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</row>
    <row r="848" spans="1:51" ht="14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</row>
    <row r="849" spans="1:51" ht="14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</row>
    <row r="850" spans="1:51" ht="14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</row>
    <row r="851" spans="1:51" ht="14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</row>
    <row r="852" spans="1:51" ht="14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</row>
    <row r="853" spans="1:51" ht="14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</row>
    <row r="854" spans="1:51" ht="14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</row>
    <row r="855" spans="1:51" ht="14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</row>
    <row r="856" spans="1:51" ht="14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</row>
    <row r="857" spans="1:51" ht="14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</row>
    <row r="858" spans="1:51" ht="14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</row>
    <row r="859" spans="1:51" ht="14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</row>
    <row r="860" spans="1:51" ht="14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</row>
    <row r="861" spans="1:51" ht="14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</row>
    <row r="862" spans="1:51" ht="14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</row>
    <row r="863" spans="1:51" ht="14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</row>
    <row r="864" spans="1:51" ht="14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</row>
    <row r="865" spans="1:51" ht="14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</row>
    <row r="866" spans="1:51" ht="14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</row>
    <row r="867" spans="1:51" ht="14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</row>
    <row r="868" spans="1:51" ht="14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</row>
    <row r="869" spans="1:51" ht="14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</row>
    <row r="870" spans="1:51" ht="14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</row>
    <row r="871" spans="1:51" ht="14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</row>
    <row r="872" spans="1:51" ht="14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</row>
    <row r="873" spans="1:51" ht="14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</row>
    <row r="874" spans="1:51" ht="14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</row>
    <row r="875" spans="1:51" ht="14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</row>
    <row r="876" spans="1:51" ht="14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</row>
    <row r="877" spans="1:51" ht="14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</row>
    <row r="878" spans="1:51" ht="14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</row>
    <row r="879" spans="1:51" ht="14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</row>
    <row r="880" spans="1:51" ht="14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</row>
    <row r="881" spans="1:51" ht="14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</row>
    <row r="882" spans="1:51" ht="14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</row>
    <row r="883" spans="1:51" ht="14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</row>
    <row r="884" spans="1:51" ht="14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</row>
    <row r="885" spans="1:51" ht="14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</row>
    <row r="886" spans="1:51" ht="14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</row>
    <row r="887" spans="1:51" ht="14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</row>
    <row r="888" spans="1:51" ht="14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</row>
    <row r="889" spans="1:51" ht="14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</row>
    <row r="890" spans="1:51" ht="14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</row>
    <row r="891" spans="1:51" ht="14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</row>
    <row r="892" spans="1:51" ht="14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</row>
    <row r="893" spans="1:51" ht="14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</row>
    <row r="894" spans="1:51" ht="14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</row>
    <row r="895" spans="1:51" ht="14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</row>
    <row r="896" spans="1:51" ht="14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</row>
    <row r="897" spans="1:51" ht="14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</row>
    <row r="898" spans="1:51" ht="14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</row>
    <row r="899" spans="1:51" ht="14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</row>
    <row r="900" spans="1:51" ht="14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</row>
    <row r="901" spans="1:51" ht="14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</row>
    <row r="902" spans="1:51" ht="14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</row>
    <row r="903" spans="1:51" ht="14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</row>
    <row r="904" spans="1:51" ht="14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</row>
    <row r="905" spans="1:51" ht="14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</row>
    <row r="906" spans="1:51" ht="14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</row>
    <row r="907" spans="1:51" ht="14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</row>
    <row r="908" spans="1:51" ht="14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</row>
    <row r="909" spans="1:51" ht="14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</row>
    <row r="910" spans="1:51" ht="14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</row>
    <row r="911" spans="1:51" ht="14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</row>
    <row r="912" spans="1:51" ht="14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</row>
    <row r="913" spans="1:51" ht="14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</row>
    <row r="914" spans="1:51" ht="14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</row>
    <row r="915" spans="1:51" ht="14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</row>
    <row r="916" spans="1:51" ht="14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</row>
    <row r="917" spans="1:51" ht="14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</row>
    <row r="918" spans="1:51" ht="14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</row>
    <row r="919" spans="1:51" ht="14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</row>
    <row r="920" spans="1:51" ht="14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</row>
    <row r="921" spans="1:51" ht="14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</row>
    <row r="922" spans="1:51" ht="14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</row>
    <row r="923" spans="1:51" ht="14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</row>
    <row r="924" spans="1:51" ht="14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</row>
    <row r="925" spans="1:51" ht="14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</row>
    <row r="926" spans="1:51" ht="14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</row>
    <row r="927" spans="1:51" ht="14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</row>
    <row r="928" spans="1:51" ht="14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</row>
    <row r="929" spans="1:51" ht="14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</row>
    <row r="930" spans="1:51" ht="14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</row>
    <row r="931" spans="1:51" ht="14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</row>
    <row r="932" spans="1:51" ht="14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</row>
    <row r="933" spans="1:51" ht="14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</row>
    <row r="934" spans="1:51" ht="14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</row>
    <row r="935" spans="1:51" ht="14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</row>
    <row r="936" spans="1:51" ht="14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</row>
    <row r="937" spans="1:51" ht="14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</row>
    <row r="938" spans="1:51" ht="14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</row>
    <row r="939" spans="1:51" ht="14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</row>
    <row r="940" spans="1:51" ht="14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</row>
    <row r="941" spans="1:51" ht="14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</row>
    <row r="942" spans="1:51" ht="14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</row>
    <row r="943" spans="1:51" ht="14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</row>
    <row r="944" spans="1:51" ht="14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</row>
    <row r="945" spans="1:51" ht="14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</row>
    <row r="946" spans="1:51" ht="14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</row>
    <row r="947" spans="1:51" ht="14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</row>
    <row r="948" spans="1:51" ht="14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</row>
    <row r="949" spans="1:51" ht="14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</row>
    <row r="950" spans="1:51" ht="14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</row>
    <row r="951" spans="1:51" ht="14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</row>
    <row r="952" spans="1:51" ht="14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</row>
    <row r="953" spans="1:51" ht="14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</row>
    <row r="954" spans="1:51" ht="14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</row>
    <row r="955" spans="1:51" ht="14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</row>
    <row r="956" spans="1:51" ht="14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</row>
    <row r="957" spans="1:51" ht="14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</row>
    <row r="958" spans="1:51" ht="14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</row>
    <row r="959" spans="1:51" ht="14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</row>
    <row r="960" spans="1:51" ht="14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</row>
    <row r="961" spans="1:51" ht="14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</row>
    <row r="962" spans="1:51" ht="14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</row>
    <row r="963" spans="1:51" ht="14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</row>
    <row r="964" spans="1:51" ht="14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</row>
    <row r="965" spans="1:51" ht="14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</row>
    <row r="966" spans="1:51" ht="14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</row>
    <row r="967" spans="1:51" ht="14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</row>
    <row r="968" spans="1:51" ht="14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</row>
    <row r="969" spans="1:51" ht="14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</row>
    <row r="970" spans="1:51" ht="14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</row>
    <row r="971" spans="1:51" ht="14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</row>
    <row r="972" spans="1:51" ht="14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</row>
    <row r="973" spans="1:51" ht="14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</row>
    <row r="974" spans="1:51" ht="14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</row>
    <row r="975" spans="1:51" ht="14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</row>
    <row r="976" spans="1:51" ht="14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</row>
    <row r="977" spans="1:51" ht="14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</row>
    <row r="978" spans="1:51" ht="14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</row>
    <row r="979" spans="1:51" ht="14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</row>
    <row r="980" spans="1:51" ht="14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</row>
    <row r="981" spans="1:51" ht="14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</row>
    <row r="982" spans="1:51" ht="14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</row>
    <row r="983" spans="1:51" ht="14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</row>
    <row r="984" spans="1:51" ht="14.25">
      <c r="A984" s="7"/>
      <c r="B984" s="7"/>
      <c r="C984" s="7"/>
      <c r="D984" s="7"/>
      <c r="E984" s="7"/>
      <c r="F984" s="7"/>
      <c r="G984" s="7"/>
      <c r="H984" s="7"/>
      <c r="I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</row>
    <row r="985" spans="1:51" ht="14.25">
      <c r="A985" s="7"/>
      <c r="B985" s="7"/>
      <c r="C985" s="7"/>
      <c r="D985" s="7"/>
      <c r="E985" s="7"/>
      <c r="F985" s="7"/>
      <c r="G985" s="7"/>
      <c r="H985" s="7"/>
      <c r="I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</row>
    <row r="986" spans="1:51" ht="14.25">
      <c r="A986" s="7"/>
      <c r="B986" s="7"/>
      <c r="C986" s="7"/>
      <c r="D986" s="7"/>
      <c r="E986" s="7"/>
      <c r="F986" s="7"/>
      <c r="G986" s="7"/>
      <c r="H986" s="7"/>
      <c r="I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</row>
    <row r="987" spans="1:51" ht="14.25">
      <c r="A987" s="7"/>
      <c r="B987" s="7"/>
      <c r="C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</row>
  </sheetData>
  <sheetProtection sheet="1" objects="1" scenarios="1" formatCells="0"/>
  <mergeCells count="43">
    <mergeCell ref="B47:C47"/>
    <mergeCell ref="B48:C48"/>
    <mergeCell ref="B49:C49"/>
    <mergeCell ref="B50:C50"/>
    <mergeCell ref="B16:B39"/>
    <mergeCell ref="C21:C41"/>
    <mergeCell ref="B40:B41"/>
    <mergeCell ref="B43:C43"/>
    <mergeCell ref="B44:C44"/>
    <mergeCell ref="B45:C45"/>
    <mergeCell ref="B46:C46"/>
    <mergeCell ref="F47:G48"/>
    <mergeCell ref="I47:J49"/>
    <mergeCell ref="K47:L50"/>
    <mergeCell ref="D49:G50"/>
    <mergeCell ref="I50:J50"/>
    <mergeCell ref="B4:C14"/>
    <mergeCell ref="C16:C20"/>
    <mergeCell ref="E16:F16"/>
    <mergeCell ref="H16:J16"/>
    <mergeCell ref="B2:C2"/>
    <mergeCell ref="D2:F2"/>
    <mergeCell ref="J4:K4"/>
    <mergeCell ref="J5:K5"/>
    <mergeCell ref="J6:K6"/>
    <mergeCell ref="J7:K7"/>
    <mergeCell ref="E20:F20"/>
    <mergeCell ref="K43:L46"/>
    <mergeCell ref="D44:G44"/>
    <mergeCell ref="I46:J46"/>
    <mergeCell ref="J8:K8"/>
    <mergeCell ref="J9:K9"/>
    <mergeCell ref="L10:L11"/>
    <mergeCell ref="J10:K11"/>
    <mergeCell ref="J12:K13"/>
    <mergeCell ref="L12:L13"/>
    <mergeCell ref="F45:G46"/>
    <mergeCell ref="E17:F17"/>
    <mergeCell ref="H17:J17"/>
    <mergeCell ref="E18:F18"/>
    <mergeCell ref="E19:F19"/>
    <mergeCell ref="D43:G43"/>
    <mergeCell ref="I43:J45"/>
  </mergeCells>
  <phoneticPr fontId="16"/>
  <dataValidations count="15">
    <dataValidation type="list" allowBlank="1" showErrorMessage="1" sqref="G13" xr:uid="{00000000-0002-0000-0800-000000000000}">
      <formula1>"会社員,経営者,役員,公務員,団体職員,自営業,フリーランス,専門職,パート,アルバイト,主婦（夫）,学生,その他"</formula1>
    </dataValidation>
    <dataValidation type="list" allowBlank="1" showErrorMessage="1" sqref="L9" xr:uid="{00000000-0002-0000-0800-000001000000}">
      <formula1>"試合得点,功績"</formula1>
    </dataValidation>
    <dataValidation type="list" allowBlank="1" showErrorMessage="1" sqref="E48" xr:uid="{00000000-0002-0000-0800-000002000000}">
      <formula1>"インターナショナル,コンチネンタル,全柔連S,全柔連A,全柔連B,全柔連C"</formula1>
    </dataValidation>
    <dataValidation type="list" allowBlank="1" showErrorMessage="1" sqref="E14" xr:uid="{00000000-0002-0000-0800-000003000000}">
      <formula1>"女子四段,女子五段,女子六段,女子七段"</formula1>
    </dataValidation>
    <dataValidation type="list" allowBlank="1" showErrorMessage="1" sqref="L5" xr:uid="{00000000-0002-0000-0800-000004000000}">
      <formula1>"女子六段,女子七段,女子八段"</formula1>
    </dataValidation>
    <dataValidation type="list" allowBlank="1" showErrorMessage="1" sqref="E22:E41" xr:uid="{00000000-0002-0000-0800-000005000000}">
      <formula1>"全国高段者大会,地区高段者大会,府県高段者大会,日本ベテランズ国際柔道大会,全国柔道整復師高段者大会"</formula1>
    </dataValidation>
    <dataValidation type="list" allowBlank="1" showErrorMessage="1" sqref="J22:J41" xr:uid="{00000000-0002-0000-0800-000006000000}">
      <formula1>"◯,×,△"</formula1>
    </dataValidation>
    <dataValidation type="list" allowBlank="1" showErrorMessage="1" sqref="L12 B40 B46 I46 B48 B50 I50" xr:uid="{00000000-0002-0000-0800-000008000000}">
      <formula1>"秀,優,良,可"</formula1>
    </dataValidation>
    <dataValidation type="list" allowBlank="1" showErrorMessage="1" sqref="G17:G20" xr:uid="{00000000-0002-0000-0800-000009000000}">
      <formula1>"優勝,2位,3位,出場"</formula1>
    </dataValidation>
    <dataValidation type="list" allowBlank="1" showErrorMessage="1" sqref="D2" xr:uid="{00000000-0002-0000-0800-00000A000000}">
      <formula1>"01_一般社団法人 北海道柔道連盟,110_東北柔道連盟,111_関東柔道連合会,43_公益財団法人 東京都柔道連盟,112_北信越柔道連盟,113_東海柔道連合会,114_近畿柔道連盟,115_中国地区柔道連盟,116_四国柔道連盟,117_九州柔道協会,109_本館"</formula1>
    </dataValidation>
    <dataValidation type="list" allowBlank="1" showErrorMessage="1" sqref="D46" xr:uid="{00000000-0002-0000-0800-00000B000000}">
      <formula1>",講道館護身術,五の形,古式の形"</formula1>
    </dataValidation>
    <dataValidation type="list" allowBlank="1" showErrorMessage="1" sqref="E46" xr:uid="{00000000-0002-0000-0800-00000C000000}">
      <formula1>"秀,優,良,可,不可"</formula1>
    </dataValidation>
    <dataValidation type="list" allowBlank="1" showErrorMessage="1" sqref="H22:I41" xr:uid="{00000000-0002-0000-0800-00000D000000}">
      <formula1>"女子初段,女子弐段,女子参段,女子四段,女子五段,女子六段,女子七段,女子八段"</formula1>
    </dataValidation>
    <dataValidation type="list" allowBlank="1" showErrorMessage="1" sqref="E8" xr:uid="{00000000-0002-0000-0800-00000E000000}">
      <formula1>"有,無"</formula1>
    </dataValidation>
    <dataValidation type="list" allowBlank="1" showErrorMessage="1" sqref="G10" xr:uid="{00000000-0002-0000-0800-00000F000000}">
      <formula1>"男,女"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800-000007000000}">
          <x14:formula1>
            <xm:f>リスト表!$E$3:$E$112</xm:f>
          </x14:formula1>
          <xm:sqref>L4</xm:sqref>
        </x14:dataValidation>
        <x14:dataValidation type="list" allowBlank="1" showErrorMessage="1" xr:uid="{43C4D353-9D06-4B30-A4BB-ADF9467963AB}">
          <x14:formula1>
            <xm:f>リスト表!$E$3:$E$113</xm:f>
          </x14:formula1>
          <xm:sqref>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95F27-00F1-44F5-9909-EEDF4428628B}">
  <dimension ref="A1:E230"/>
  <sheetViews>
    <sheetView topLeftCell="A75" workbookViewId="0">
      <selection activeCell="K106" sqref="K106"/>
    </sheetView>
  </sheetViews>
  <sheetFormatPr defaultRowHeight="12.75"/>
  <cols>
    <col min="1" max="1" width="11" style="1" customWidth="1"/>
    <col min="2" max="2" width="3.7109375" style="1" bestFit="1" customWidth="1"/>
    <col min="3" max="3" width="36.85546875" style="1" bestFit="1" customWidth="1"/>
    <col min="4" max="4" width="9.7109375" style="1" customWidth="1"/>
    <col min="5" max="5" width="49.28515625" style="1" bestFit="1" customWidth="1"/>
    <col min="6" max="16384" width="9.140625" style="1"/>
  </cols>
  <sheetData>
    <row r="1" spans="1:5">
      <c r="A1" s="3"/>
      <c r="B1" s="2"/>
    </row>
    <row r="2" spans="1:5">
      <c r="A2" s="3"/>
      <c r="B2" s="2"/>
    </row>
    <row r="3" spans="1:5">
      <c r="A3" s="3"/>
      <c r="B3" s="1">
        <v>1</v>
      </c>
      <c r="C3" s="2" t="s">
        <v>288</v>
      </c>
      <c r="E3" s="1" t="s">
        <v>166</v>
      </c>
    </row>
    <row r="4" spans="1:5">
      <c r="A4" s="3"/>
      <c r="B4" s="1">
        <v>2</v>
      </c>
      <c r="C4" s="1" t="s">
        <v>287</v>
      </c>
      <c r="E4" s="1" t="s">
        <v>168</v>
      </c>
    </row>
    <row r="5" spans="1:5">
      <c r="A5" s="3"/>
      <c r="B5" s="1">
        <v>3</v>
      </c>
      <c r="C5" s="1" t="s">
        <v>286</v>
      </c>
      <c r="E5" s="1" t="s">
        <v>167</v>
      </c>
    </row>
    <row r="6" spans="1:5">
      <c r="A6" s="3"/>
      <c r="B6" s="1">
        <v>4</v>
      </c>
      <c r="C6" s="1" t="s">
        <v>285</v>
      </c>
      <c r="E6" s="1" t="s">
        <v>165</v>
      </c>
    </row>
    <row r="7" spans="1:5">
      <c r="A7" s="3"/>
      <c r="B7" s="1">
        <v>5</v>
      </c>
      <c r="C7" s="1" t="s">
        <v>284</v>
      </c>
      <c r="E7" s="1" t="s">
        <v>163</v>
      </c>
    </row>
    <row r="8" spans="1:5">
      <c r="A8" s="3"/>
      <c r="B8" s="1">
        <v>6</v>
      </c>
      <c r="C8" s="1" t="s">
        <v>283</v>
      </c>
      <c r="E8" s="1" t="s">
        <v>161</v>
      </c>
    </row>
    <row r="9" spans="1:5">
      <c r="A9" s="3"/>
      <c r="B9" s="1">
        <v>7</v>
      </c>
      <c r="C9" s="1" t="s">
        <v>282</v>
      </c>
      <c r="E9" s="1" t="s">
        <v>159</v>
      </c>
    </row>
    <row r="10" spans="1:5">
      <c r="A10" s="3"/>
      <c r="B10" s="1">
        <v>8</v>
      </c>
      <c r="C10" s="1" t="s">
        <v>281</v>
      </c>
      <c r="E10" s="1" t="s">
        <v>157</v>
      </c>
    </row>
    <row r="11" spans="1:5">
      <c r="A11" s="3"/>
      <c r="B11" s="1">
        <v>9</v>
      </c>
      <c r="C11" s="1" t="s">
        <v>280</v>
      </c>
      <c r="E11" s="1" t="s">
        <v>155</v>
      </c>
    </row>
    <row r="12" spans="1:5">
      <c r="A12" s="3"/>
      <c r="B12" s="1">
        <v>10</v>
      </c>
      <c r="C12" s="1" t="s">
        <v>279</v>
      </c>
      <c r="E12" s="1" t="s">
        <v>153</v>
      </c>
    </row>
    <row r="13" spans="1:5">
      <c r="A13" s="3"/>
      <c r="B13" s="1">
        <v>11</v>
      </c>
      <c r="C13" s="1" t="s">
        <v>278</v>
      </c>
      <c r="E13" s="1" t="s">
        <v>151</v>
      </c>
    </row>
    <row r="14" spans="1:5">
      <c r="A14" s="3"/>
      <c r="B14" s="1">
        <v>12</v>
      </c>
      <c r="C14" s="1" t="s">
        <v>277</v>
      </c>
      <c r="E14" s="1" t="s">
        <v>149</v>
      </c>
    </row>
    <row r="15" spans="1:5">
      <c r="A15" s="3"/>
      <c r="B15" s="1">
        <v>13</v>
      </c>
      <c r="C15" s="1" t="s">
        <v>276</v>
      </c>
      <c r="E15" s="1" t="s">
        <v>147</v>
      </c>
    </row>
    <row r="16" spans="1:5">
      <c r="A16" s="3"/>
      <c r="B16" s="1">
        <v>14</v>
      </c>
      <c r="C16" s="1" t="s">
        <v>275</v>
      </c>
      <c r="E16" s="1" t="s">
        <v>146</v>
      </c>
    </row>
    <row r="17" spans="1:5">
      <c r="A17" s="3"/>
      <c r="B17" s="1">
        <v>15</v>
      </c>
      <c r="C17" s="1" t="s">
        <v>274</v>
      </c>
      <c r="E17" s="1" t="s">
        <v>145</v>
      </c>
    </row>
    <row r="18" spans="1:5">
      <c r="A18" s="3"/>
      <c r="B18" s="1">
        <v>16</v>
      </c>
      <c r="C18" s="1" t="s">
        <v>273</v>
      </c>
      <c r="E18" s="1" t="s">
        <v>144</v>
      </c>
    </row>
    <row r="19" spans="1:5">
      <c r="A19" s="3"/>
      <c r="B19" s="1">
        <v>18</v>
      </c>
      <c r="C19" s="1" t="s">
        <v>272</v>
      </c>
      <c r="E19" s="1" t="s">
        <v>143</v>
      </c>
    </row>
    <row r="20" spans="1:5">
      <c r="A20" s="3"/>
      <c r="B20" s="1">
        <v>110</v>
      </c>
      <c r="C20" s="1" t="s">
        <v>271</v>
      </c>
      <c r="E20" s="1" t="s">
        <v>164</v>
      </c>
    </row>
    <row r="21" spans="1:5">
      <c r="A21" s="3"/>
      <c r="B21" s="1">
        <v>19</v>
      </c>
      <c r="C21" s="1" t="s">
        <v>270</v>
      </c>
      <c r="E21" s="1" t="s">
        <v>142</v>
      </c>
    </row>
    <row r="22" spans="1:5">
      <c r="A22" s="3"/>
      <c r="B22" s="1">
        <v>20</v>
      </c>
      <c r="C22" s="1" t="s">
        <v>269</v>
      </c>
      <c r="E22" s="1" t="s">
        <v>141</v>
      </c>
    </row>
    <row r="23" spans="1:5">
      <c r="A23" s="3"/>
      <c r="B23" s="1">
        <v>21</v>
      </c>
      <c r="C23" s="1" t="s">
        <v>268</v>
      </c>
      <c r="E23" s="1" t="s">
        <v>140</v>
      </c>
    </row>
    <row r="24" spans="1:5">
      <c r="A24" s="3"/>
      <c r="B24" s="1">
        <v>22</v>
      </c>
      <c r="C24" s="1" t="s">
        <v>267</v>
      </c>
      <c r="E24" s="1" t="s">
        <v>139</v>
      </c>
    </row>
    <row r="25" spans="1:5">
      <c r="A25" s="3"/>
      <c r="B25" s="1">
        <v>23</v>
      </c>
      <c r="C25" s="1" t="s">
        <v>266</v>
      </c>
      <c r="E25" s="1" t="s">
        <v>138</v>
      </c>
    </row>
    <row r="26" spans="1:5">
      <c r="A26" s="3"/>
      <c r="B26" s="1">
        <v>24</v>
      </c>
      <c r="C26" s="1" t="s">
        <v>265</v>
      </c>
      <c r="E26" s="1" t="s">
        <v>137</v>
      </c>
    </row>
    <row r="27" spans="1:5">
      <c r="A27" s="3"/>
      <c r="B27" s="1">
        <v>25</v>
      </c>
      <c r="C27" s="1" t="s">
        <v>264</v>
      </c>
      <c r="E27" s="1" t="s">
        <v>136</v>
      </c>
    </row>
    <row r="28" spans="1:5">
      <c r="A28" s="3"/>
      <c r="B28" s="1">
        <v>26</v>
      </c>
      <c r="C28" s="1" t="s">
        <v>263</v>
      </c>
      <c r="E28" s="1" t="s">
        <v>135</v>
      </c>
    </row>
    <row r="29" spans="1:5">
      <c r="A29" s="3"/>
      <c r="B29" s="1">
        <v>27</v>
      </c>
      <c r="C29" s="1" t="s">
        <v>262</v>
      </c>
      <c r="E29" s="1" t="s">
        <v>134</v>
      </c>
    </row>
    <row r="30" spans="1:5">
      <c r="A30" s="3"/>
      <c r="B30" s="1">
        <v>28</v>
      </c>
      <c r="C30" s="1" t="s">
        <v>261</v>
      </c>
      <c r="E30" s="1" t="s">
        <v>133</v>
      </c>
    </row>
    <row r="31" spans="1:5">
      <c r="A31" s="3"/>
      <c r="B31" s="1">
        <v>29</v>
      </c>
      <c r="C31" s="1" t="s">
        <v>260</v>
      </c>
      <c r="E31" s="1" t="s">
        <v>132</v>
      </c>
    </row>
    <row r="32" spans="1:5">
      <c r="A32" s="3"/>
      <c r="B32" s="1">
        <v>30</v>
      </c>
      <c r="C32" s="1" t="s">
        <v>259</v>
      </c>
      <c r="E32" s="1" t="s">
        <v>131</v>
      </c>
    </row>
    <row r="33" spans="1:5">
      <c r="A33" s="3"/>
      <c r="B33" s="1">
        <v>31</v>
      </c>
      <c r="C33" s="1" t="s">
        <v>258</v>
      </c>
      <c r="E33" s="1" t="s">
        <v>130</v>
      </c>
    </row>
    <row r="34" spans="1:5">
      <c r="A34" s="3"/>
      <c r="B34" s="1">
        <v>32</v>
      </c>
      <c r="C34" s="1" t="s">
        <v>257</v>
      </c>
      <c r="E34" s="1" t="s">
        <v>129</v>
      </c>
    </row>
    <row r="35" spans="1:5">
      <c r="A35" s="3"/>
      <c r="B35" s="1">
        <v>33</v>
      </c>
      <c r="C35" s="1" t="s">
        <v>256</v>
      </c>
      <c r="E35" s="1" t="s">
        <v>128</v>
      </c>
    </row>
    <row r="36" spans="1:5">
      <c r="A36" s="3"/>
      <c r="B36" s="1">
        <v>111</v>
      </c>
      <c r="C36" s="1" t="s">
        <v>255</v>
      </c>
      <c r="E36" s="1" t="s">
        <v>162</v>
      </c>
    </row>
    <row r="37" spans="1:5">
      <c r="A37" s="3"/>
      <c r="B37" s="1">
        <v>34</v>
      </c>
      <c r="C37" s="1" t="s">
        <v>254</v>
      </c>
      <c r="E37" s="1" t="s">
        <v>127</v>
      </c>
    </row>
    <row r="38" spans="1:5">
      <c r="A38" s="3"/>
      <c r="B38" s="1">
        <v>35</v>
      </c>
      <c r="C38" s="1" t="s">
        <v>253</v>
      </c>
      <c r="E38" s="1" t="s">
        <v>126</v>
      </c>
    </row>
    <row r="39" spans="1:5">
      <c r="A39" s="3"/>
      <c r="B39" s="1">
        <v>38</v>
      </c>
      <c r="C39" s="2" t="s">
        <v>252</v>
      </c>
      <c r="E39" s="1" t="s">
        <v>125</v>
      </c>
    </row>
    <row r="40" spans="1:5">
      <c r="A40" s="3"/>
      <c r="B40" s="1">
        <v>39</v>
      </c>
      <c r="C40" s="1" t="s">
        <v>251</v>
      </c>
      <c r="E40" s="1" t="s">
        <v>124</v>
      </c>
    </row>
    <row r="41" spans="1:5">
      <c r="A41" s="3"/>
      <c r="B41" s="1">
        <v>40</v>
      </c>
      <c r="C41" s="1" t="s">
        <v>250</v>
      </c>
      <c r="E41" s="1" t="s">
        <v>123</v>
      </c>
    </row>
    <row r="42" spans="1:5">
      <c r="A42" s="3"/>
      <c r="B42" s="1">
        <v>41</v>
      </c>
      <c r="C42" s="1" t="s">
        <v>249</v>
      </c>
      <c r="E42" s="1" t="s">
        <v>122</v>
      </c>
    </row>
    <row r="43" spans="1:5">
      <c r="A43" s="3"/>
      <c r="B43" s="1">
        <v>42</v>
      </c>
      <c r="C43" s="1" t="s">
        <v>248</v>
      </c>
      <c r="E43" s="1" t="s">
        <v>121</v>
      </c>
    </row>
    <row r="44" spans="1:5">
      <c r="A44" s="3"/>
      <c r="B44" s="1">
        <v>43</v>
      </c>
      <c r="C44" s="1" t="s">
        <v>247</v>
      </c>
      <c r="E44" s="1" t="s">
        <v>160</v>
      </c>
    </row>
    <row r="45" spans="1:5">
      <c r="A45" s="3"/>
      <c r="B45" s="1">
        <v>44</v>
      </c>
      <c r="C45" s="1" t="s">
        <v>246</v>
      </c>
      <c r="E45" s="1" t="s">
        <v>120</v>
      </c>
    </row>
    <row r="46" spans="1:5">
      <c r="A46" s="3"/>
      <c r="B46" s="1">
        <v>45</v>
      </c>
      <c r="C46" s="1" t="s">
        <v>245</v>
      </c>
      <c r="E46" s="1" t="s">
        <v>119</v>
      </c>
    </row>
    <row r="47" spans="1:5">
      <c r="A47" s="3"/>
      <c r="B47" s="1">
        <v>46</v>
      </c>
      <c r="C47" s="1" t="s">
        <v>244</v>
      </c>
      <c r="E47" s="1" t="s">
        <v>118</v>
      </c>
    </row>
    <row r="48" spans="1:5">
      <c r="A48" s="3"/>
      <c r="B48" s="1">
        <v>47</v>
      </c>
      <c r="C48" s="1" t="s">
        <v>243</v>
      </c>
      <c r="E48" s="1" t="s">
        <v>117</v>
      </c>
    </row>
    <row r="49" spans="1:5">
      <c r="A49" s="3"/>
      <c r="B49" s="1">
        <v>48</v>
      </c>
      <c r="C49" s="1" t="s">
        <v>242</v>
      </c>
      <c r="E49" s="1" t="s">
        <v>116</v>
      </c>
    </row>
    <row r="50" spans="1:5">
      <c r="A50" s="3"/>
      <c r="B50" s="1">
        <v>49</v>
      </c>
      <c r="C50" s="1" t="s">
        <v>241</v>
      </c>
      <c r="E50" s="1" t="s">
        <v>115</v>
      </c>
    </row>
    <row r="51" spans="1:5">
      <c r="A51" s="3"/>
      <c r="B51" s="1">
        <v>50</v>
      </c>
      <c r="C51" s="1" t="s">
        <v>240</v>
      </c>
      <c r="E51" s="1" t="s">
        <v>114</v>
      </c>
    </row>
    <row r="52" spans="1:5">
      <c r="A52" s="3"/>
      <c r="B52" s="1">
        <v>51</v>
      </c>
      <c r="C52" s="1" t="s">
        <v>239</v>
      </c>
      <c r="E52" s="1" t="s">
        <v>113</v>
      </c>
    </row>
    <row r="53" spans="1:5">
      <c r="A53" s="3"/>
      <c r="B53" s="1">
        <v>52</v>
      </c>
      <c r="C53" s="1" t="s">
        <v>238</v>
      </c>
      <c r="E53" s="1" t="s">
        <v>112</v>
      </c>
    </row>
    <row r="54" spans="1:5">
      <c r="A54" s="3"/>
      <c r="B54" s="1">
        <v>53</v>
      </c>
      <c r="C54" s="1" t="s">
        <v>237</v>
      </c>
      <c r="E54" s="1" t="s">
        <v>111</v>
      </c>
    </row>
    <row r="55" spans="1:5">
      <c r="A55" s="3"/>
      <c r="B55" s="1">
        <v>54</v>
      </c>
      <c r="C55" s="1" t="s">
        <v>236</v>
      </c>
      <c r="E55" s="1" t="s">
        <v>110</v>
      </c>
    </row>
    <row r="56" spans="1:5">
      <c r="A56" s="3"/>
      <c r="B56" s="1">
        <v>55</v>
      </c>
      <c r="C56" s="1" t="s">
        <v>235</v>
      </c>
      <c r="E56" s="1" t="s">
        <v>109</v>
      </c>
    </row>
    <row r="57" spans="1:5">
      <c r="A57" s="3"/>
      <c r="B57" s="1">
        <v>56</v>
      </c>
      <c r="C57" s="1" t="s">
        <v>234</v>
      </c>
      <c r="E57" s="1" t="s">
        <v>108</v>
      </c>
    </row>
    <row r="58" spans="1:5">
      <c r="A58" s="3"/>
      <c r="B58" s="1">
        <v>57</v>
      </c>
      <c r="C58" s="1" t="s">
        <v>233</v>
      </c>
      <c r="E58" s="1" t="s">
        <v>107</v>
      </c>
    </row>
    <row r="59" spans="1:5">
      <c r="A59" s="3"/>
      <c r="B59" s="1">
        <v>58</v>
      </c>
      <c r="C59" s="1" t="s">
        <v>232</v>
      </c>
      <c r="E59" s="1" t="s">
        <v>106</v>
      </c>
    </row>
    <row r="60" spans="1:5">
      <c r="A60" s="3"/>
      <c r="B60" s="1">
        <v>59</v>
      </c>
      <c r="C60" s="1" t="s">
        <v>231</v>
      </c>
      <c r="E60" s="1" t="s">
        <v>105</v>
      </c>
    </row>
    <row r="61" spans="1:5">
      <c r="A61" s="3"/>
      <c r="B61" s="1">
        <v>60</v>
      </c>
      <c r="C61" s="1" t="s">
        <v>230</v>
      </c>
      <c r="E61" s="1" t="s">
        <v>104</v>
      </c>
    </row>
    <row r="62" spans="1:5">
      <c r="A62" s="3"/>
      <c r="B62" s="1">
        <v>61</v>
      </c>
      <c r="C62" s="1" t="s">
        <v>229</v>
      </c>
      <c r="E62" s="1" t="s">
        <v>103</v>
      </c>
    </row>
    <row r="63" spans="1:5">
      <c r="A63" s="3"/>
      <c r="B63" s="1">
        <v>62</v>
      </c>
      <c r="C63" s="1" t="s">
        <v>228</v>
      </c>
      <c r="E63" s="1" t="s">
        <v>102</v>
      </c>
    </row>
    <row r="64" spans="1:5">
      <c r="A64" s="3"/>
      <c r="B64" s="1">
        <v>63</v>
      </c>
      <c r="C64" s="1" t="s">
        <v>227</v>
      </c>
      <c r="E64" s="1" t="s">
        <v>101</v>
      </c>
    </row>
    <row r="65" spans="1:5">
      <c r="A65" s="3"/>
      <c r="B65" s="1">
        <v>64</v>
      </c>
      <c r="C65" s="1" t="s">
        <v>226</v>
      </c>
      <c r="E65" s="1" t="s">
        <v>100</v>
      </c>
    </row>
    <row r="66" spans="1:5">
      <c r="A66" s="3"/>
      <c r="B66" s="1">
        <v>65</v>
      </c>
      <c r="C66" s="1" t="s">
        <v>225</v>
      </c>
      <c r="E66" s="1" t="s">
        <v>99</v>
      </c>
    </row>
    <row r="67" spans="1:5">
      <c r="A67" s="3"/>
      <c r="B67" s="1">
        <v>66</v>
      </c>
      <c r="C67" s="1" t="s">
        <v>224</v>
      </c>
      <c r="E67" s="1" t="s">
        <v>98</v>
      </c>
    </row>
    <row r="68" spans="1:5">
      <c r="A68" s="3"/>
      <c r="B68" s="1">
        <v>67</v>
      </c>
      <c r="C68" s="1" t="s">
        <v>223</v>
      </c>
      <c r="E68" s="1" t="s">
        <v>97</v>
      </c>
    </row>
    <row r="69" spans="1:5">
      <c r="A69" s="3"/>
      <c r="B69" s="1">
        <v>68</v>
      </c>
      <c r="C69" s="1" t="s">
        <v>222</v>
      </c>
      <c r="E69" s="1" t="s">
        <v>96</v>
      </c>
    </row>
    <row r="70" spans="1:5">
      <c r="A70" s="3"/>
      <c r="B70" s="1">
        <v>112</v>
      </c>
      <c r="C70" s="1" t="s">
        <v>221</v>
      </c>
      <c r="E70" s="1" t="s">
        <v>158</v>
      </c>
    </row>
    <row r="71" spans="1:5">
      <c r="A71" s="3"/>
      <c r="B71" s="1">
        <v>70</v>
      </c>
      <c r="C71" s="1" t="s">
        <v>220</v>
      </c>
      <c r="E71" s="1" t="s">
        <v>95</v>
      </c>
    </row>
    <row r="72" spans="1:5">
      <c r="A72" s="3"/>
      <c r="B72" s="1">
        <v>71</v>
      </c>
      <c r="C72" s="1" t="s">
        <v>219</v>
      </c>
      <c r="E72" s="1" t="s">
        <v>94</v>
      </c>
    </row>
    <row r="73" spans="1:5">
      <c r="A73" s="3"/>
      <c r="B73" s="1">
        <v>72</v>
      </c>
      <c r="C73" s="2" t="s">
        <v>218</v>
      </c>
      <c r="E73" s="1" t="s">
        <v>93</v>
      </c>
    </row>
    <row r="74" spans="1:5">
      <c r="A74" s="3"/>
      <c r="B74" s="1">
        <v>73</v>
      </c>
      <c r="C74" s="1" t="s">
        <v>217</v>
      </c>
      <c r="E74" s="1" t="s">
        <v>92</v>
      </c>
    </row>
    <row r="75" spans="1:5">
      <c r="A75" s="3"/>
      <c r="B75" s="1">
        <v>74</v>
      </c>
      <c r="C75" s="1" t="s">
        <v>216</v>
      </c>
      <c r="E75" s="1" t="s">
        <v>91</v>
      </c>
    </row>
    <row r="76" spans="1:5">
      <c r="A76" s="3"/>
      <c r="B76" s="1">
        <v>113</v>
      </c>
      <c r="C76" s="1" t="s">
        <v>215</v>
      </c>
      <c r="E76" s="1" t="s">
        <v>156</v>
      </c>
    </row>
    <row r="77" spans="1:5">
      <c r="A77" s="3"/>
      <c r="B77" s="1">
        <v>75</v>
      </c>
      <c r="C77" s="1" t="s">
        <v>214</v>
      </c>
      <c r="E77" s="1" t="s">
        <v>90</v>
      </c>
    </row>
    <row r="78" spans="1:5">
      <c r="A78" s="3"/>
      <c r="B78" s="1">
        <v>76</v>
      </c>
      <c r="C78" s="2" t="s">
        <v>213</v>
      </c>
      <c r="E78" s="1" t="s">
        <v>89</v>
      </c>
    </row>
    <row r="79" spans="1:5">
      <c r="A79" s="3"/>
      <c r="B79" s="1">
        <v>77</v>
      </c>
      <c r="C79" s="1" t="s">
        <v>212</v>
      </c>
      <c r="E79" s="1" t="s">
        <v>88</v>
      </c>
    </row>
    <row r="80" spans="1:5">
      <c r="A80" s="3"/>
      <c r="B80" s="1">
        <v>78</v>
      </c>
      <c r="C80" s="1" t="s">
        <v>211</v>
      </c>
      <c r="E80" s="1" t="s">
        <v>87</v>
      </c>
    </row>
    <row r="81" spans="1:5">
      <c r="A81" s="3"/>
      <c r="B81" s="1">
        <v>114</v>
      </c>
      <c r="C81" s="1" t="s">
        <v>210</v>
      </c>
      <c r="E81" s="1" t="s">
        <v>154</v>
      </c>
    </row>
    <row r="82" spans="1:5">
      <c r="A82" s="3"/>
      <c r="B82" s="1">
        <v>79</v>
      </c>
      <c r="C82" s="1" t="s">
        <v>209</v>
      </c>
      <c r="E82" s="1" t="s">
        <v>86</v>
      </c>
    </row>
    <row r="83" spans="1:5">
      <c r="A83" s="3"/>
      <c r="B83" s="1">
        <v>80</v>
      </c>
      <c r="C83" s="2" t="s">
        <v>208</v>
      </c>
      <c r="E83" s="1" t="s">
        <v>85</v>
      </c>
    </row>
    <row r="84" spans="1:5">
      <c r="A84" s="3"/>
      <c r="B84" s="1">
        <v>81</v>
      </c>
      <c r="C84" s="1" t="s">
        <v>207</v>
      </c>
      <c r="E84" s="1" t="s">
        <v>84</v>
      </c>
    </row>
    <row r="85" spans="1:5">
      <c r="A85" s="3"/>
      <c r="B85" s="1">
        <v>82</v>
      </c>
      <c r="C85" s="1" t="s">
        <v>206</v>
      </c>
      <c r="E85" s="1" t="s">
        <v>83</v>
      </c>
    </row>
    <row r="86" spans="1:5">
      <c r="A86" s="3"/>
      <c r="B86" s="1">
        <v>83</v>
      </c>
      <c r="C86" s="1" t="s">
        <v>205</v>
      </c>
      <c r="E86" s="1" t="s">
        <v>82</v>
      </c>
    </row>
    <row r="87" spans="1:5">
      <c r="A87" s="3"/>
      <c r="B87" s="1">
        <v>84</v>
      </c>
      <c r="C87" s="2" t="s">
        <v>204</v>
      </c>
      <c r="E87" s="1" t="s">
        <v>81</v>
      </c>
    </row>
    <row r="88" spans="1:5">
      <c r="B88" s="1">
        <v>115</v>
      </c>
      <c r="C88" s="1" t="s">
        <v>203</v>
      </c>
      <c r="E88" s="1" t="s">
        <v>152</v>
      </c>
    </row>
    <row r="89" spans="1:5">
      <c r="B89" s="1">
        <v>85</v>
      </c>
      <c r="C89" s="1" t="s">
        <v>202</v>
      </c>
      <c r="E89" s="1" t="s">
        <v>80</v>
      </c>
    </row>
    <row r="90" spans="1:5">
      <c r="B90" s="1">
        <v>86</v>
      </c>
      <c r="C90" s="1" t="s">
        <v>201</v>
      </c>
      <c r="E90" s="1" t="s">
        <v>79</v>
      </c>
    </row>
    <row r="91" spans="1:5">
      <c r="B91" s="1">
        <v>87</v>
      </c>
      <c r="C91" s="2" t="s">
        <v>200</v>
      </c>
      <c r="E91" s="1" t="s">
        <v>78</v>
      </c>
    </row>
    <row r="92" spans="1:5">
      <c r="B92" s="1">
        <v>88</v>
      </c>
      <c r="C92" s="1" t="s">
        <v>199</v>
      </c>
      <c r="E92" s="1" t="s">
        <v>77</v>
      </c>
    </row>
    <row r="93" spans="1:5">
      <c r="B93" s="1">
        <v>89</v>
      </c>
      <c r="C93" s="1" t="s">
        <v>198</v>
      </c>
      <c r="E93" s="1" t="s">
        <v>76</v>
      </c>
    </row>
    <row r="94" spans="1:5">
      <c r="B94" s="1">
        <v>116</v>
      </c>
      <c r="C94" s="1" t="s">
        <v>197</v>
      </c>
      <c r="E94" s="1" t="s">
        <v>150</v>
      </c>
    </row>
    <row r="95" spans="1:5">
      <c r="B95" s="1">
        <v>90</v>
      </c>
      <c r="C95" s="1" t="s">
        <v>196</v>
      </c>
      <c r="E95" s="1" t="s">
        <v>75</v>
      </c>
    </row>
    <row r="96" spans="1:5">
      <c r="B96" s="1">
        <v>91</v>
      </c>
      <c r="C96" s="1" t="s">
        <v>195</v>
      </c>
      <c r="E96" s="1" t="s">
        <v>74</v>
      </c>
    </row>
    <row r="97" spans="2:5">
      <c r="B97" s="1">
        <v>92</v>
      </c>
      <c r="C97" s="1" t="s">
        <v>194</v>
      </c>
      <c r="E97" s="1" t="s">
        <v>73</v>
      </c>
    </row>
    <row r="98" spans="2:5">
      <c r="B98" s="1">
        <v>93</v>
      </c>
      <c r="C98" s="1" t="s">
        <v>193</v>
      </c>
      <c r="E98" s="1" t="s">
        <v>72</v>
      </c>
    </row>
    <row r="99" spans="2:5">
      <c r="B99" s="1">
        <v>117</v>
      </c>
      <c r="C99" s="1" t="s">
        <v>192</v>
      </c>
      <c r="E99" s="1" t="s">
        <v>148</v>
      </c>
    </row>
    <row r="100" spans="2:5">
      <c r="B100" s="1">
        <v>94</v>
      </c>
      <c r="C100" s="1" t="s">
        <v>191</v>
      </c>
      <c r="E100" s="1" t="s">
        <v>71</v>
      </c>
    </row>
    <row r="101" spans="2:5">
      <c r="B101" s="1">
        <v>95</v>
      </c>
      <c r="C101" s="1" t="s">
        <v>190</v>
      </c>
      <c r="E101" s="1" t="s">
        <v>70</v>
      </c>
    </row>
    <row r="102" spans="2:5">
      <c r="B102" s="1">
        <v>96</v>
      </c>
      <c r="C102" s="1" t="s">
        <v>189</v>
      </c>
      <c r="E102" s="1" t="s">
        <v>69</v>
      </c>
    </row>
    <row r="103" spans="2:5">
      <c r="B103" s="1">
        <v>97</v>
      </c>
      <c r="C103" s="1" t="s">
        <v>188</v>
      </c>
      <c r="E103" s="1" t="s">
        <v>68</v>
      </c>
    </row>
    <row r="104" spans="2:5">
      <c r="B104" s="1">
        <v>98</v>
      </c>
      <c r="C104" s="1" t="s">
        <v>187</v>
      </c>
      <c r="E104" s="1" t="s">
        <v>67</v>
      </c>
    </row>
    <row r="105" spans="2:5">
      <c r="B105" s="1">
        <v>99</v>
      </c>
      <c r="C105" s="1" t="s">
        <v>186</v>
      </c>
      <c r="E105" s="1" t="s">
        <v>66</v>
      </c>
    </row>
    <row r="106" spans="2:5">
      <c r="B106" s="1">
        <v>100</v>
      </c>
      <c r="C106" s="1" t="s">
        <v>185</v>
      </c>
      <c r="E106" s="1" t="s">
        <v>65</v>
      </c>
    </row>
    <row r="107" spans="2:5">
      <c r="B107" s="1">
        <v>101</v>
      </c>
      <c r="C107" s="1" t="s">
        <v>184</v>
      </c>
      <c r="E107" s="1" t="s">
        <v>64</v>
      </c>
    </row>
    <row r="108" spans="2:5">
      <c r="B108" s="1">
        <v>102</v>
      </c>
      <c r="C108" s="1" t="s">
        <v>183</v>
      </c>
      <c r="E108" s="1" t="s">
        <v>63</v>
      </c>
    </row>
    <row r="109" spans="2:5">
      <c r="B109" s="1">
        <v>103</v>
      </c>
      <c r="C109" s="1" t="s">
        <v>182</v>
      </c>
      <c r="E109" s="1" t="s">
        <v>62</v>
      </c>
    </row>
    <row r="110" spans="2:5">
      <c r="B110" s="1">
        <v>104</v>
      </c>
      <c r="C110" s="1" t="s">
        <v>181</v>
      </c>
      <c r="E110" s="1" t="s">
        <v>61</v>
      </c>
    </row>
    <row r="111" spans="2:5">
      <c r="B111" s="1">
        <v>105</v>
      </c>
      <c r="C111" s="1" t="s">
        <v>180</v>
      </c>
      <c r="E111" s="1" t="s">
        <v>60</v>
      </c>
    </row>
    <row r="112" spans="2:5">
      <c r="B112" s="1">
        <v>106</v>
      </c>
      <c r="C112" s="1" t="s">
        <v>179</v>
      </c>
      <c r="E112" s="1" t="s">
        <v>59</v>
      </c>
    </row>
    <row r="113" spans="3:5">
      <c r="E113" s="1" t="s">
        <v>289</v>
      </c>
    </row>
    <row r="120" spans="3:5">
      <c r="C120" s="1" t="s">
        <v>178</v>
      </c>
    </row>
    <row r="121" spans="3:5">
      <c r="C121" s="1" t="s">
        <v>177</v>
      </c>
    </row>
    <row r="122" spans="3:5">
      <c r="C122" s="1" t="s">
        <v>176</v>
      </c>
    </row>
    <row r="123" spans="3:5">
      <c r="C123" s="1" t="s">
        <v>175</v>
      </c>
    </row>
    <row r="124" spans="3:5">
      <c r="C124" s="1" t="s">
        <v>174</v>
      </c>
    </row>
    <row r="125" spans="3:5">
      <c r="C125" s="1" t="s">
        <v>173</v>
      </c>
    </row>
    <row r="126" spans="3:5">
      <c r="C126" s="1" t="s">
        <v>172</v>
      </c>
    </row>
    <row r="127" spans="3:5">
      <c r="C127" s="1" t="s">
        <v>171</v>
      </c>
    </row>
    <row r="128" spans="3:5">
      <c r="C128" s="1" t="s">
        <v>170</v>
      </c>
    </row>
    <row r="129" spans="3:5">
      <c r="C129" s="1" t="s">
        <v>169</v>
      </c>
    </row>
    <row r="131" spans="3:5">
      <c r="E131" s="1" t="s">
        <v>168</v>
      </c>
    </row>
    <row r="132" spans="3:5">
      <c r="E132" s="1" t="s">
        <v>167</v>
      </c>
    </row>
    <row r="133" spans="3:5">
      <c r="C133" s="1" t="s">
        <v>166</v>
      </c>
      <c r="E133" s="1" t="s">
        <v>165</v>
      </c>
    </row>
    <row r="134" spans="3:5">
      <c r="C134" s="1" t="s">
        <v>164</v>
      </c>
      <c r="E134" s="1" t="s">
        <v>163</v>
      </c>
    </row>
    <row r="135" spans="3:5">
      <c r="C135" s="1" t="s">
        <v>162</v>
      </c>
      <c r="E135" s="1" t="s">
        <v>161</v>
      </c>
    </row>
    <row r="136" spans="3:5">
      <c r="C136" s="1" t="s">
        <v>160</v>
      </c>
      <c r="E136" s="1" t="s">
        <v>159</v>
      </c>
    </row>
    <row r="137" spans="3:5">
      <c r="C137" s="1" t="s">
        <v>158</v>
      </c>
      <c r="E137" s="1" t="s">
        <v>157</v>
      </c>
    </row>
    <row r="138" spans="3:5">
      <c r="C138" s="1" t="s">
        <v>156</v>
      </c>
      <c r="E138" s="1" t="s">
        <v>155</v>
      </c>
    </row>
    <row r="139" spans="3:5">
      <c r="C139" s="1" t="s">
        <v>154</v>
      </c>
      <c r="E139" s="1" t="s">
        <v>153</v>
      </c>
    </row>
    <row r="140" spans="3:5">
      <c r="C140" s="1" t="s">
        <v>152</v>
      </c>
      <c r="E140" s="1" t="s">
        <v>151</v>
      </c>
    </row>
    <row r="141" spans="3:5">
      <c r="C141" s="1" t="s">
        <v>150</v>
      </c>
      <c r="E141" s="1" t="s">
        <v>149</v>
      </c>
    </row>
    <row r="142" spans="3:5">
      <c r="C142" s="1" t="s">
        <v>148</v>
      </c>
      <c r="E142" s="1" t="s">
        <v>147</v>
      </c>
    </row>
    <row r="143" spans="3:5">
      <c r="E143" s="1" t="s">
        <v>146</v>
      </c>
    </row>
    <row r="144" spans="3:5">
      <c r="E144" s="1" t="s">
        <v>145</v>
      </c>
    </row>
    <row r="145" spans="5:5">
      <c r="E145" s="1" t="s">
        <v>144</v>
      </c>
    </row>
    <row r="146" spans="5:5">
      <c r="E146" s="1" t="s">
        <v>143</v>
      </c>
    </row>
    <row r="147" spans="5:5">
      <c r="E147" s="1" t="s">
        <v>142</v>
      </c>
    </row>
    <row r="148" spans="5:5">
      <c r="E148" s="1" t="s">
        <v>141</v>
      </c>
    </row>
    <row r="149" spans="5:5">
      <c r="E149" s="1" t="s">
        <v>140</v>
      </c>
    </row>
    <row r="150" spans="5:5">
      <c r="E150" s="1" t="s">
        <v>139</v>
      </c>
    </row>
    <row r="151" spans="5:5">
      <c r="E151" s="1" t="s">
        <v>138</v>
      </c>
    </row>
    <row r="152" spans="5:5">
      <c r="E152" s="1" t="s">
        <v>137</v>
      </c>
    </row>
    <row r="153" spans="5:5">
      <c r="E153" s="1" t="s">
        <v>136</v>
      </c>
    </row>
    <row r="154" spans="5:5">
      <c r="E154" s="1" t="s">
        <v>135</v>
      </c>
    </row>
    <row r="155" spans="5:5">
      <c r="E155" s="1" t="s">
        <v>134</v>
      </c>
    </row>
    <row r="156" spans="5:5">
      <c r="E156" s="1" t="s">
        <v>133</v>
      </c>
    </row>
    <row r="157" spans="5:5">
      <c r="E157" s="1" t="s">
        <v>132</v>
      </c>
    </row>
    <row r="158" spans="5:5">
      <c r="E158" s="1" t="s">
        <v>131</v>
      </c>
    </row>
    <row r="159" spans="5:5">
      <c r="E159" s="1" t="s">
        <v>130</v>
      </c>
    </row>
    <row r="160" spans="5:5">
      <c r="E160" s="1" t="s">
        <v>129</v>
      </c>
    </row>
    <row r="161" spans="5:5">
      <c r="E161" s="1" t="s">
        <v>128</v>
      </c>
    </row>
    <row r="162" spans="5:5">
      <c r="E162" s="1" t="s">
        <v>127</v>
      </c>
    </row>
    <row r="163" spans="5:5">
      <c r="E163" s="1" t="s">
        <v>126</v>
      </c>
    </row>
    <row r="164" spans="5:5">
      <c r="E164" s="1" t="s">
        <v>125</v>
      </c>
    </row>
    <row r="165" spans="5:5">
      <c r="E165" s="1" t="s">
        <v>124</v>
      </c>
    </row>
    <row r="166" spans="5:5">
      <c r="E166" s="1" t="s">
        <v>123</v>
      </c>
    </row>
    <row r="167" spans="5:5">
      <c r="E167" s="1" t="s">
        <v>122</v>
      </c>
    </row>
    <row r="168" spans="5:5">
      <c r="E168" s="1" t="s">
        <v>121</v>
      </c>
    </row>
    <row r="169" spans="5:5">
      <c r="E169" s="1" t="s">
        <v>120</v>
      </c>
    </row>
    <row r="170" spans="5:5">
      <c r="E170" s="1" t="s">
        <v>119</v>
      </c>
    </row>
    <row r="171" spans="5:5">
      <c r="E171" s="1" t="s">
        <v>118</v>
      </c>
    </row>
    <row r="172" spans="5:5">
      <c r="E172" s="1" t="s">
        <v>117</v>
      </c>
    </row>
    <row r="173" spans="5:5">
      <c r="E173" s="1" t="s">
        <v>116</v>
      </c>
    </row>
    <row r="174" spans="5:5">
      <c r="E174" s="1" t="s">
        <v>115</v>
      </c>
    </row>
    <row r="175" spans="5:5">
      <c r="E175" s="1" t="s">
        <v>114</v>
      </c>
    </row>
    <row r="176" spans="5:5">
      <c r="E176" s="1" t="s">
        <v>113</v>
      </c>
    </row>
    <row r="177" spans="5:5">
      <c r="E177" s="1" t="s">
        <v>112</v>
      </c>
    </row>
    <row r="178" spans="5:5">
      <c r="E178" s="1" t="s">
        <v>111</v>
      </c>
    </row>
    <row r="179" spans="5:5">
      <c r="E179" s="1" t="s">
        <v>110</v>
      </c>
    </row>
    <row r="180" spans="5:5">
      <c r="E180" s="1" t="s">
        <v>109</v>
      </c>
    </row>
    <row r="181" spans="5:5">
      <c r="E181" s="1" t="s">
        <v>108</v>
      </c>
    </row>
    <row r="182" spans="5:5">
      <c r="E182" s="1" t="s">
        <v>107</v>
      </c>
    </row>
    <row r="183" spans="5:5">
      <c r="E183" s="1" t="s">
        <v>106</v>
      </c>
    </row>
    <row r="184" spans="5:5">
      <c r="E184" s="1" t="s">
        <v>105</v>
      </c>
    </row>
    <row r="185" spans="5:5">
      <c r="E185" s="1" t="s">
        <v>104</v>
      </c>
    </row>
    <row r="186" spans="5:5">
      <c r="E186" s="1" t="s">
        <v>103</v>
      </c>
    </row>
    <row r="187" spans="5:5">
      <c r="E187" s="1" t="s">
        <v>102</v>
      </c>
    </row>
    <row r="188" spans="5:5">
      <c r="E188" s="1" t="s">
        <v>101</v>
      </c>
    </row>
    <row r="189" spans="5:5">
      <c r="E189" s="1" t="s">
        <v>100</v>
      </c>
    </row>
    <row r="190" spans="5:5">
      <c r="E190" s="1" t="s">
        <v>99</v>
      </c>
    </row>
    <row r="191" spans="5:5">
      <c r="E191" s="1" t="s">
        <v>98</v>
      </c>
    </row>
    <row r="192" spans="5:5">
      <c r="E192" s="1" t="s">
        <v>97</v>
      </c>
    </row>
    <row r="193" spans="5:5">
      <c r="E193" s="1" t="s">
        <v>96</v>
      </c>
    </row>
    <row r="194" spans="5:5">
      <c r="E194" s="1" t="s">
        <v>95</v>
      </c>
    </row>
    <row r="195" spans="5:5">
      <c r="E195" s="1" t="s">
        <v>94</v>
      </c>
    </row>
    <row r="196" spans="5:5">
      <c r="E196" s="1" t="s">
        <v>93</v>
      </c>
    </row>
    <row r="197" spans="5:5">
      <c r="E197" s="1" t="s">
        <v>92</v>
      </c>
    </row>
    <row r="198" spans="5:5">
      <c r="E198" s="1" t="s">
        <v>91</v>
      </c>
    </row>
    <row r="199" spans="5:5">
      <c r="E199" s="1" t="s">
        <v>90</v>
      </c>
    </row>
    <row r="200" spans="5:5">
      <c r="E200" s="1" t="s">
        <v>89</v>
      </c>
    </row>
    <row r="201" spans="5:5">
      <c r="E201" s="1" t="s">
        <v>88</v>
      </c>
    </row>
    <row r="202" spans="5:5">
      <c r="E202" s="1" t="s">
        <v>87</v>
      </c>
    </row>
    <row r="203" spans="5:5">
      <c r="E203" s="1" t="s">
        <v>86</v>
      </c>
    </row>
    <row r="204" spans="5:5">
      <c r="E204" s="1" t="s">
        <v>85</v>
      </c>
    </row>
    <row r="205" spans="5:5">
      <c r="E205" s="1" t="s">
        <v>84</v>
      </c>
    </row>
    <row r="206" spans="5:5">
      <c r="E206" s="1" t="s">
        <v>83</v>
      </c>
    </row>
    <row r="207" spans="5:5">
      <c r="E207" s="1" t="s">
        <v>82</v>
      </c>
    </row>
    <row r="208" spans="5:5">
      <c r="E208" s="1" t="s">
        <v>81</v>
      </c>
    </row>
    <row r="209" spans="5:5">
      <c r="E209" s="1" t="s">
        <v>80</v>
      </c>
    </row>
    <row r="210" spans="5:5">
      <c r="E210" s="1" t="s">
        <v>79</v>
      </c>
    </row>
    <row r="211" spans="5:5">
      <c r="E211" s="1" t="s">
        <v>78</v>
      </c>
    </row>
    <row r="212" spans="5:5">
      <c r="E212" s="1" t="s">
        <v>77</v>
      </c>
    </row>
    <row r="213" spans="5:5">
      <c r="E213" s="1" t="s">
        <v>76</v>
      </c>
    </row>
    <row r="214" spans="5:5">
      <c r="E214" s="1" t="s">
        <v>75</v>
      </c>
    </row>
    <row r="215" spans="5:5">
      <c r="E215" s="1" t="s">
        <v>74</v>
      </c>
    </row>
    <row r="216" spans="5:5">
      <c r="E216" s="1" t="s">
        <v>73</v>
      </c>
    </row>
    <row r="217" spans="5:5">
      <c r="E217" s="1" t="s">
        <v>72</v>
      </c>
    </row>
    <row r="218" spans="5:5">
      <c r="E218" s="1" t="s">
        <v>71</v>
      </c>
    </row>
    <row r="219" spans="5:5">
      <c r="E219" s="1" t="s">
        <v>70</v>
      </c>
    </row>
    <row r="220" spans="5:5">
      <c r="E220" s="1" t="s">
        <v>69</v>
      </c>
    </row>
    <row r="221" spans="5:5">
      <c r="E221" s="1" t="s">
        <v>68</v>
      </c>
    </row>
    <row r="222" spans="5:5">
      <c r="E222" s="1" t="s">
        <v>67</v>
      </c>
    </row>
    <row r="223" spans="5:5">
      <c r="E223" s="1" t="s">
        <v>66</v>
      </c>
    </row>
    <row r="224" spans="5:5">
      <c r="E224" s="1" t="s">
        <v>65</v>
      </c>
    </row>
    <row r="225" spans="5:5">
      <c r="E225" s="1" t="s">
        <v>64</v>
      </c>
    </row>
    <row r="226" spans="5:5">
      <c r="E226" s="1" t="s">
        <v>63</v>
      </c>
    </row>
    <row r="227" spans="5:5">
      <c r="E227" s="1" t="s">
        <v>62</v>
      </c>
    </row>
    <row r="228" spans="5:5">
      <c r="E228" s="1" t="s">
        <v>61</v>
      </c>
    </row>
    <row r="229" spans="5:5">
      <c r="E229" s="1" t="s">
        <v>60</v>
      </c>
    </row>
    <row r="230" spans="5:5">
      <c r="E230" s="1" t="s">
        <v>59</v>
      </c>
    </row>
  </sheetData>
  <phoneticPr fontId="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推薦書_女子六・七・八段_氏名(オリジナル)</vt:lpstr>
      <vt:lpstr>リスト表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shin03</dc:creator>
  <cp:lastModifiedBy>ユーザー</cp:lastModifiedBy>
  <dcterms:created xsi:type="dcterms:W3CDTF">2026-05-26T09:20:13Z</dcterms:created>
  <dcterms:modified xsi:type="dcterms:W3CDTF">2026-06-24T19:55:13Z</dcterms:modified>
</cp:coreProperties>
</file>